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tabRatio="7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s="1"/>
  <c r="BY42" i="10"/>
  <c r="BW42" i="10"/>
  <c r="BE42" i="10"/>
  <c r="AM42" i="10"/>
  <c r="U42" i="10"/>
  <c r="E42" i="10"/>
  <c r="C42" i="10"/>
  <c r="DG41" i="10"/>
  <c r="CQ41" i="10"/>
  <c r="CO41" i="10"/>
  <c r="BY41" i="10"/>
  <c r="BW41" i="10" s="1"/>
  <c r="BE41" i="10"/>
  <c r="AM41" i="10"/>
  <c r="U41" i="10"/>
  <c r="E41" i="10"/>
  <c r="C41" i="10"/>
  <c r="DG40" i="10"/>
  <c r="CQ40" i="10"/>
  <c r="CO40" i="10" s="1"/>
  <c r="BY40" i="10"/>
  <c r="BW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BY37" i="10"/>
  <c r="BE37" i="10"/>
  <c r="AM37" i="10"/>
  <c r="U37" i="10"/>
  <c r="E37" i="10"/>
  <c r="C37" i="10"/>
  <c r="DG36" i="10"/>
  <c r="CQ36" i="10"/>
  <c r="BY36" i="10"/>
  <c r="BG36" i="10"/>
  <c r="AM36" i="10"/>
  <c r="W36" i="10"/>
  <c r="E36" i="10"/>
  <c r="C36" i="10"/>
  <c r="DG35" i="10"/>
  <c r="CQ35" i="10"/>
  <c r="BY35" i="10"/>
  <c r="BG35" i="10"/>
  <c r="AM35" i="10"/>
  <c r="W35" i="10"/>
  <c r="E35" i="10"/>
  <c r="C35" i="10"/>
  <c r="DG34" i="10"/>
  <c r="CQ34" i="10"/>
  <c r="BY34" i="10"/>
  <c r="BG34" i="10"/>
  <c r="AO34" i="10"/>
  <c r="W34" i="10"/>
  <c r="U34" i="10" s="1"/>
  <c r="U35" i="10" s="1"/>
  <c r="U36" i="10" s="1"/>
  <c r="E34" i="10"/>
  <c r="C34" i="10"/>
  <c r="AM34" i="10" l="1"/>
  <c r="BE34" i="10" l="1"/>
  <c r="BE35" i="10" l="1"/>
  <c r="BE36" i="10" s="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<sst xmlns="http://schemas.openxmlformats.org/spreadsheetml/2006/main" count="1120" uniqueCount="544">
  <si>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</si>
  <si>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</si>
  <si>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</si>
  <si>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</si>
  <si>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区分</t>
    <rPh sb="0" eb="2">
      <t>クブン</t>
    </rPh>
    <phoneticPr fontId="5"/>
  </si>
  <si>
    <t>徴収率
(％)</t>
    <rPh sb="0" eb="2">
      <t>チョウシュウ</t>
    </rPh>
    <rPh sb="2" eb="3">
      <t>リツ</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</si>
  <si>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</si>
  <si>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</si>
  <si>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</si>
  <si>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</si>
  <si>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</si>
  <si>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</si>
  <si>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</si>
  <si>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</si>
  <si>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手数料</t>
  </si>
  <si>
    <t>人口</t>
    <rPh sb="0" eb="2">
      <t>ジンコウ</t>
    </rPh>
    <phoneticPr fontId="5"/>
  </si>
  <si>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</si>
  <si>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</si>
  <si>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</si>
  <si>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</si>
  <si>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</si>
  <si>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</si>
  <si>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</si>
  <si>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介護保険特別会計</t>
  </si>
  <si>
    <t>元利償還金等(A)</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</si>
  <si>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</si>
  <si>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</si>
  <si>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</si>
  <si>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</si>
  <si>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</si>
  <si>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</si>
  <si>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</si>
  <si>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</si>
  <si>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</si>
  <si>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</si>
  <si>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</si>
  <si>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</si>
  <si>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</si>
  <si>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一時借入金の利子</t>
  </si>
  <si>
    <t>利子割交付金</t>
  </si>
  <si>
    <t>基準財政需要額算入見込額</t>
  </si>
  <si>
    <t>算入公債費等(B)</t>
  </si>
  <si>
    <t>算入公債費等</t>
  </si>
  <si>
    <t>基金残高に係る経年分析</t>
  </si>
  <si>
    <t>(注釈)</t>
    <rPh sb="1" eb="2">
      <t>チュウ</t>
    </rPh>
    <rPh sb="2" eb="3">
      <t>シャク</t>
    </rPh>
    <phoneticPr fontId="5"/>
  </si>
  <si>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</si>
  <si>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</si>
  <si>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</si>
  <si>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</si>
  <si>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</si>
  <si>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</si>
  <si>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</si>
  <si>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</si>
  <si>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5"/>
  </si>
  <si>
    <t>人口密度 (人/k㎡)</t>
    <rPh sb="0" eb="2">
      <t>ジンコウ</t>
    </rPh>
    <rPh sb="2" eb="4">
      <t>ミツド</t>
    </rPh>
    <phoneticPr fontId="5"/>
  </si>
  <si>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</si>
  <si>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</si>
  <si>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</si>
  <si>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</si>
  <si>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</si>
  <si>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</si>
  <si>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29"/>
  </si>
  <si>
    <t>財源超過</t>
    <rPh sb="0" eb="2">
      <t>ザイゲン</t>
    </rPh>
    <rPh sb="2" eb="4">
      <t>チョウカ</t>
    </rPh>
    <phoneticPr fontId="5"/>
  </si>
  <si>
    <t>公営企業債等繰入見込額</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</si>
  <si>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</si>
  <si>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</si>
  <si>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</si>
  <si>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</si>
  <si>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</si>
  <si>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</si>
  <si>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</si>
  <si>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</si>
  <si>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</si>
  <si>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</si>
  <si>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</si>
  <si>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</si>
  <si>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</si>
  <si>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</si>
  <si>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</si>
  <si>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</si>
  <si>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</si>
  <si>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</si>
  <si>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</si>
  <si>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</si>
  <si>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</si>
  <si>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</si>
  <si>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28"/>
  </si>
  <si>
    <t>将来負担比率の分子</t>
  </si>
  <si>
    <t>※7：人口については、調査年度の1月1日現在の住民基本台帳に登載されている人口に基づいている。</t>
    <rPh sb="25" eb="27">
      <t>キホン</t>
    </rPh>
    <rPh sb="40" eb="41">
      <t>モト</t>
    </rPh>
    <phoneticPr fontId="30"/>
  </si>
  <si>
    <t>連結実質赤字比率に係る赤字・黒字の構成分析</t>
  </si>
  <si>
    <t>平成28年度(千円)</t>
    <rPh sb="0" eb="2">
      <t>ヘイセイ</t>
    </rPh>
    <rPh sb="4" eb="6">
      <t>ネンド</t>
    </rPh>
    <phoneticPr fontId="5"/>
  </si>
  <si>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</si>
  <si>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</si>
  <si>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</si>
  <si>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</si>
  <si>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</si>
  <si>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</si>
  <si>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</si>
  <si>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</si>
  <si>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</si>
  <si>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</si>
  <si>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</si>
  <si>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</si>
  <si>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</si>
  <si>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</si>
  <si>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</si>
  <si>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</si>
  <si>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</si>
  <si>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</si>
  <si>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</si>
  <si>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</si>
  <si>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</si>
  <si>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</si>
  <si>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29"/>
  </si>
  <si>
    <t>連結実質赤字比率</t>
    <rPh sb="0" eb="2">
      <t>レンケツ</t>
    </rPh>
    <rPh sb="2" eb="4">
      <t>ジッシツ</t>
    </rPh>
    <rPh sb="4" eb="6">
      <t>アカジ</t>
    </rPh>
    <rPh sb="6" eb="8">
      <t>ヒリツ</t>
    </rPh>
    <phoneticPr fontId="31"/>
  </si>
  <si>
    <t>財政調整基金</t>
  </si>
  <si>
    <t>　　都市計画税</t>
  </si>
  <si>
    <t>鹿児島県市町村総合事務組合</t>
    <rPh sb="0" eb="4">
      <t>カゴシマケン</t>
    </rPh>
    <rPh sb="4" eb="7">
      <t>シチョウソン</t>
    </rPh>
    <rPh sb="7" eb="9">
      <t>ソウゴウ</t>
    </rPh>
    <rPh sb="9" eb="11">
      <t>ジム</t>
    </rPh>
    <rPh sb="11" eb="13">
      <t>クミアイ</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</si>
  <si>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</si>
  <si>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</si>
  <si>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</si>
  <si>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</si>
  <si>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</si>
  <si>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28"/>
  </si>
  <si>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</si>
  <si>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</si>
  <si>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鹿児島県</t>
  </si>
  <si>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</si>
  <si>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市町村類型</t>
  </si>
  <si>
    <t>地方道路公社に係る将来負担額</t>
    <rPh sb="0" eb="2">
      <t>チホウ</t>
    </rPh>
    <rPh sb="2" eb="4">
      <t>ドウロ</t>
    </rPh>
    <rPh sb="4" eb="6">
      <t>コウシャ</t>
    </rPh>
    <rPh sb="7" eb="8">
      <t>カカ</t>
    </rPh>
    <rPh sb="9" eb="11">
      <t>ショウライ</t>
    </rPh>
    <rPh sb="11" eb="14">
      <t>フタンガク</t>
    </rPh>
    <phoneticPr fontId="28"/>
  </si>
  <si>
    <t>Ⅰ－１</t>
  </si>
  <si>
    <t>指定団体等の指定状況</t>
  </si>
  <si>
    <t>歳出総額</t>
  </si>
  <si>
    <t>ゴルフ場利用税交付金</t>
  </si>
  <si>
    <t>寄附金</t>
  </si>
  <si>
    <t>平成29年度(千円)</t>
    <rPh sb="0" eb="2">
      <t>ヘイセイ</t>
    </rPh>
    <rPh sb="4" eb="6">
      <t>ネンド</t>
    </rPh>
    <rPh sb="7" eb="9">
      <t>センエン</t>
    </rPh>
    <phoneticPr fontId="5"/>
  </si>
  <si>
    <t>-</t>
  </si>
  <si>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</si>
  <si>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</si>
  <si>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</si>
  <si>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</si>
  <si>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28"/>
  </si>
  <si>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</si>
  <si>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</si>
  <si>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</si>
  <si>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</si>
  <si>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</si>
  <si>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</si>
  <si>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0.38</t>
  </si>
  <si>
    <t>曽於市</t>
  </si>
  <si>
    <t>地方交付税種地</t>
    <rPh sb="0" eb="2">
      <t>チホウ</t>
    </rPh>
    <rPh sb="2" eb="5">
      <t>コウフゼイ</t>
    </rPh>
    <rPh sb="5" eb="6">
      <t>シュ</t>
    </rPh>
    <rPh sb="6" eb="7">
      <t>チ</t>
    </rPh>
    <phoneticPr fontId="5"/>
  </si>
  <si>
    <t>地方特例交付金</t>
  </si>
  <si>
    <t>1-1</t>
  </si>
  <si>
    <t>一般職員</t>
    <rPh sb="0" eb="2">
      <t>イッパン</t>
    </rPh>
    <rPh sb="2" eb="4">
      <t>ショクイン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</si>
  <si>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</si>
  <si>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</si>
  <si>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</si>
  <si>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</si>
  <si>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</si>
  <si>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</si>
  <si>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</si>
  <si>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</si>
  <si>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</si>
  <si>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</si>
  <si>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</si>
  <si>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</si>
  <si>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</si>
  <si>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</si>
  <si>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28"/>
  </si>
  <si>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</si>
  <si>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</si>
  <si>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</si>
  <si>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</si>
  <si>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</si>
  <si>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</si>
  <si>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t>
  </si>
  <si>
    <t>参考</t>
    <rPh sb="0" eb="2">
      <t>サンコウ</t>
    </rPh>
    <phoneticPr fontId="5"/>
  </si>
  <si>
    <t>積立金</t>
  </si>
  <si>
    <t>健全化判断比率</t>
  </si>
  <si>
    <t>　　　法人均等割</t>
  </si>
  <si>
    <t>-6.8</t>
  </si>
  <si>
    <t>山振</t>
    <rPh sb="0" eb="1">
      <t>ヤマ</t>
    </rPh>
    <rPh sb="1" eb="2">
      <t>フ</t>
    </rPh>
    <phoneticPr fontId="5"/>
  </si>
  <si>
    <t>繰上償還金</t>
  </si>
  <si>
    <t>※5：産業構造の比率は、分母を就業人口総数とし、分類不能の産業を除いて算出。</t>
  </si>
  <si>
    <t>　人件費</t>
  </si>
  <si>
    <t>笠木簡易水道事業特別会計</t>
  </si>
  <si>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</si>
  <si>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</si>
  <si>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</si>
  <si>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30.01.01(人)</t>
  </si>
  <si>
    <t>配当割交付金</t>
    <rPh sb="0" eb="2">
      <t>ハイトウ</t>
    </rPh>
    <rPh sb="2" eb="3">
      <t>ワリ</t>
    </rPh>
    <rPh sb="3" eb="6">
      <t>コウフキン</t>
    </rPh>
    <phoneticPr fontId="32"/>
  </si>
  <si>
    <t>人件費及び人件費に準ずる費用</t>
    <rPh sb="0" eb="3">
      <t>ジンケンヒ</t>
    </rPh>
    <rPh sb="3" eb="4">
      <t>オヨ</t>
    </rPh>
    <rPh sb="5" eb="8">
      <t>ジンケンヒ</t>
    </rPh>
    <rPh sb="9" eb="10">
      <t>ジュン</t>
    </rPh>
    <rPh sb="12" eb="14">
      <t>ヒヨウ</t>
    </rPh>
    <phoneticPr fontId="5"/>
  </si>
  <si>
    <t>H28</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</si>
  <si>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</si>
  <si>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</si>
  <si>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</si>
  <si>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</si>
  <si>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</si>
  <si>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</si>
  <si>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</si>
  <si>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</si>
  <si>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</si>
  <si>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</si>
  <si>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28"/>
  </si>
  <si>
    <t>実質単年度収支</t>
  </si>
  <si>
    <t>　　軽自動車税</t>
  </si>
  <si>
    <t>　実質公債費比率</t>
    <rPh sb="1" eb="3">
      <t>ジッシツ</t>
    </rPh>
    <rPh sb="3" eb="6">
      <t>コウサイヒ</t>
    </rPh>
    <rPh sb="6" eb="8">
      <t>ヒリツ</t>
    </rPh>
    <phoneticPr fontId="5"/>
  </si>
  <si>
    <t>29.01.01(人)</t>
  </si>
  <si>
    <t>普通建設事業費</t>
    <rPh sb="0" eb="2">
      <t>フツウ</t>
    </rPh>
    <rPh sb="2" eb="4">
      <t>ケンセツ</t>
    </rPh>
    <rPh sb="4" eb="7">
      <t>ジギョウヒ</t>
    </rPh>
    <phoneticPr fontId="5"/>
  </si>
  <si>
    <t>　将来負担比率</t>
    <rPh sb="1" eb="3">
      <t>ショウライ</t>
    </rPh>
    <rPh sb="3" eb="5">
      <t>フタン</t>
    </rPh>
    <rPh sb="5" eb="7">
      <t>ヒリツ</t>
    </rPh>
    <phoneticPr fontId="5"/>
  </si>
  <si>
    <t>　扶助費</t>
  </si>
  <si>
    <t>　うち、健全化法施行規則附則第三条に係る負担見込額</t>
  </si>
  <si>
    <t>第2次</t>
    <rPh sb="0" eb="1">
      <t>ダイ</t>
    </rPh>
    <rPh sb="2" eb="3">
      <t>ジ</t>
    </rPh>
    <phoneticPr fontId="5"/>
  </si>
  <si>
    <t>(Ｂ)</t>
  </si>
  <si>
    <t>基準財政収入額</t>
  </si>
  <si>
    <t>後期高齢者医療特別会計</t>
  </si>
  <si>
    <t>増減率  (％)</t>
    <rPh sb="0" eb="2">
      <t>ゾウゲン</t>
    </rPh>
    <rPh sb="2" eb="3">
      <t>リツ</t>
    </rPh>
    <phoneticPr fontId="5"/>
  </si>
  <si>
    <t>労働費</t>
  </si>
  <si>
    <t>-1.7</t>
  </si>
  <si>
    <t>公共下水道事業特別会計</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</si>
  <si>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</si>
  <si>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</si>
  <si>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</si>
  <si>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平成29年度</t>
    <rPh sb="0" eb="2">
      <t>ヘイセイ</t>
    </rPh>
    <rPh sb="4" eb="6">
      <t>ネンド</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</si>
  <si>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</si>
  <si>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</si>
  <si>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</si>
  <si>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</si>
  <si>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</si>
  <si>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</si>
  <si>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</si>
  <si>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</si>
  <si>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</si>
  <si>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</si>
  <si>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</si>
  <si>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</si>
  <si>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</si>
  <si>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</si>
  <si>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</si>
  <si>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</si>
  <si>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</si>
  <si>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</si>
  <si>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</si>
  <si>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</si>
  <si>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</si>
  <si>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</si>
  <si>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</si>
  <si>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</si>
  <si>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</si>
  <si>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</si>
  <si>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</si>
  <si>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</si>
  <si>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</si>
  <si>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</si>
  <si>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</si>
  <si>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</si>
  <si>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</si>
  <si>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</si>
  <si>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</si>
  <si>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</si>
  <si>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5"/>
  </si>
  <si>
    <t>積立金
現在高</t>
    <rPh sb="4" eb="7">
      <t>ゲンザイダカ</t>
    </rPh>
    <phoneticPr fontId="33"/>
  </si>
  <si>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</si>
  <si>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</si>
  <si>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</si>
  <si>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</si>
  <si>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</si>
  <si>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</si>
  <si>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</si>
  <si>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</si>
  <si>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</si>
  <si>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</si>
  <si>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</si>
  <si>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</si>
  <si>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</si>
  <si>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</si>
  <si>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</si>
  <si>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</si>
  <si>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</si>
  <si>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</si>
  <si>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</si>
  <si>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</si>
  <si>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</si>
  <si>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</si>
  <si>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</si>
  <si>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</si>
  <si>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</si>
  <si>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</si>
  <si>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</si>
  <si>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</si>
  <si>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</si>
  <si>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</si>
  <si>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平成29年度</t>
  </si>
  <si>
    <t>鹿児島県曽於市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</si>
  <si>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</si>
  <si>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</si>
  <si>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</si>
  <si>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</si>
  <si>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</si>
  <si>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1"/>
  </si>
  <si>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</si>
  <si>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</si>
  <si>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</si>
  <si>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</si>
  <si>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</si>
  <si>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</si>
  <si>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</si>
  <si>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2"/>
  </si>
  <si>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</si>
  <si>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</si>
  <si>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</si>
  <si>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</si>
  <si>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</si>
  <si>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</si>
  <si>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</si>
  <si>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</si>
  <si>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</si>
  <si>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</si>
  <si>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</si>
  <si>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民生費</t>
  </si>
  <si>
    <t>株式等譲渡所得割交付金</t>
    <rPh sb="0" eb="2">
      <t>カブシキ</t>
    </rPh>
    <rPh sb="2" eb="3">
      <t>トウ</t>
    </rPh>
    <rPh sb="3" eb="5">
      <t>ジョウト</t>
    </rPh>
    <rPh sb="5" eb="7">
      <t>ショトク</t>
    </rPh>
    <rPh sb="7" eb="8">
      <t>ワリ</t>
    </rPh>
    <rPh sb="8" eb="11">
      <t>コウフキン</t>
    </rPh>
    <phoneticPr fontId="32"/>
  </si>
  <si>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</si>
  <si>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</si>
  <si>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</si>
  <si>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</si>
  <si>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</si>
  <si>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</si>
  <si>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</si>
  <si>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</si>
  <si>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</si>
  <si>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</si>
  <si>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</si>
  <si>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</si>
  <si>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</si>
  <si>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</si>
  <si>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</si>
  <si>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</si>
  <si>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</si>
  <si>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</si>
  <si>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</si>
  <si>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</si>
  <si>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</si>
  <si>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</si>
  <si>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</si>
  <si>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</si>
  <si>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</si>
  <si>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</si>
  <si>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</si>
  <si>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</si>
  <si>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</si>
  <si>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</si>
  <si>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</si>
  <si>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</si>
  <si>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</si>
  <si>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</si>
  <si>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</si>
  <si>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</si>
  <si>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</si>
  <si>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</si>
  <si>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</si>
  <si>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</si>
  <si>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</si>
  <si>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</si>
  <si>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</si>
  <si>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充当一般財源等</t>
  </si>
  <si>
    <t>経常経費充当一般財源等</t>
  </si>
  <si>
    <t>経常収支比率</t>
    <rPh sb="0" eb="2">
      <t>ケイジョウ</t>
    </rPh>
    <rPh sb="2" eb="4">
      <t>シュウシ</t>
    </rPh>
    <rPh sb="4" eb="6">
      <t>ヒリツ</t>
    </rPh>
    <phoneticPr fontId="31"/>
  </si>
  <si>
    <t>　　水利地益税等</t>
  </si>
  <si>
    <t>H27</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</si>
  <si>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</si>
  <si>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</si>
  <si>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</si>
  <si>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</si>
  <si>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</si>
  <si>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</si>
  <si>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</si>
  <si>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</si>
  <si>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平成28年度</t>
    <rPh sb="0" eb="2">
      <t>ヘイセイ</t>
    </rPh>
    <rPh sb="4" eb="6">
      <t>ネンド</t>
    </rPh>
    <phoneticPr fontId="5"/>
  </si>
  <si>
    <t>現年</t>
    <rPh sb="0" eb="1">
      <t>ゲン</t>
    </rPh>
    <rPh sb="1" eb="2">
      <t>ネン</t>
    </rPh>
    <phoneticPr fontId="5"/>
  </si>
  <si>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</si>
  <si>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</si>
  <si>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</si>
  <si>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</si>
  <si>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</si>
  <si>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28"/>
  </si>
  <si>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</si>
  <si>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</si>
  <si>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</si>
  <si>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</si>
  <si>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</si>
  <si>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</si>
  <si>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</si>
  <si>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</si>
  <si>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</si>
  <si>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</si>
  <si>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</si>
  <si>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29"/>
  </si>
  <si>
    <t>下水道</t>
  </si>
  <si>
    <t>再差引収支</t>
    <rPh sb="0" eb="1">
      <t>サイ</t>
    </rPh>
    <rPh sb="1" eb="3">
      <t>サシヒキ</t>
    </rPh>
    <rPh sb="3" eb="5">
      <t>シュウシ</t>
    </rPh>
    <phoneticPr fontId="5"/>
  </si>
  <si>
    <t>平成27年度</t>
    <rPh sb="0" eb="2">
      <t>ヘイセイ</t>
    </rPh>
    <rPh sb="4" eb="6">
      <t>ネンド</t>
    </rPh>
    <phoneticPr fontId="5"/>
  </si>
  <si>
    <t>財政再生基準</t>
  </si>
  <si>
    <t>　補助費等</t>
    <rPh sb="1" eb="3">
      <t>ホジョ</t>
    </rPh>
    <rPh sb="3" eb="4">
      <t>ヒ</t>
    </rPh>
    <rPh sb="4" eb="5">
      <t>トウ</t>
    </rPh>
    <phoneticPr fontId="5"/>
  </si>
  <si>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</si>
  <si>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</si>
  <si>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</si>
  <si>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</si>
  <si>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簡易水道</t>
  </si>
  <si>
    <t xml:space="preserve"> 過去５年間平均</t>
    <rPh sb="1" eb="3">
      <t>カコ</t>
    </rPh>
    <rPh sb="4" eb="6">
      <t>ネンカン</t>
    </rPh>
    <rPh sb="6" eb="8">
      <t>ヘイキン</t>
    </rPh>
    <phoneticPr fontId="5"/>
  </si>
  <si>
    <t>　繰出金</t>
  </si>
  <si>
    <t>工業用水道</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</si>
  <si>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</si>
  <si>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</si>
  <si>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</si>
  <si>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</si>
  <si>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</si>
  <si>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</si>
  <si>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</si>
  <si>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</si>
  <si>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</si>
  <si>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</si>
  <si>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</si>
  <si>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</si>
  <si>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</si>
  <si>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1"/>
  </si>
  <si>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</si>
  <si>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</si>
  <si>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</si>
  <si>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</si>
  <si>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</si>
  <si>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</si>
  <si>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</si>
  <si>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</si>
  <si>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</si>
  <si>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</si>
  <si>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</si>
  <si>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</si>
  <si>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28"/>
  </si>
  <si>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</si>
  <si>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</si>
  <si>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</si>
  <si>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</si>
  <si>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</si>
  <si>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</si>
  <si>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</si>
  <si>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</si>
  <si>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</si>
  <si>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</si>
  <si>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</si>
  <si>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</si>
  <si>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</si>
  <si>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</si>
  <si>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生活排水処理事業特別会計</t>
  </si>
  <si>
    <t>対比（％）</t>
    <rPh sb="0" eb="2">
      <t>タイヒ</t>
    </rPh>
    <phoneticPr fontId="5"/>
  </si>
  <si>
    <t>連結実質赤字額</t>
    <rPh sb="0" eb="2">
      <t>レンケツ</t>
    </rPh>
    <rPh sb="2" eb="4">
      <t>ジッシツ</t>
    </rPh>
    <rPh sb="4" eb="7">
      <t>アカジガク</t>
    </rPh>
    <phoneticPr fontId="5"/>
  </si>
  <si>
    <t>曽於市土地開発公社</t>
  </si>
  <si>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</si>
  <si>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</si>
  <si>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</si>
  <si>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</si>
  <si>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</si>
  <si>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</si>
  <si>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</si>
  <si>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PFI事業に係るもの</t>
    <rPh sb="3" eb="5">
      <t>ジギョウ</t>
    </rPh>
    <rPh sb="6" eb="7">
      <t>カカ</t>
    </rPh>
    <phoneticPr fontId="28"/>
  </si>
  <si>
    <t>将来負担比率</t>
    <rPh sb="0" eb="2">
      <t>ショウライ</t>
    </rPh>
    <rPh sb="2" eb="4">
      <t>フタン</t>
    </rPh>
    <rPh sb="4" eb="6">
      <t>ヒリツ</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</si>
  <si>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</si>
  <si>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</si>
  <si>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</si>
  <si>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</si>
  <si>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</si>
  <si>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</si>
  <si>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</si>
  <si>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</si>
  <si>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</si>
  <si>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</si>
  <si>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</si>
  <si>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</si>
  <si>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</si>
  <si>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</si>
  <si>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</si>
  <si>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</si>
  <si>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</si>
  <si>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</si>
  <si>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</si>
  <si>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</si>
  <si>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</si>
  <si>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</si>
  <si>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</si>
  <si>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</si>
  <si>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</si>
  <si>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</si>
  <si>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</si>
  <si>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</si>
  <si>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</si>
  <si>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</si>
  <si>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</si>
  <si>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</si>
  <si>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</si>
  <si>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</si>
  <si>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</si>
  <si>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</si>
  <si>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</si>
  <si>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</si>
  <si>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</si>
  <si>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</si>
  <si>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</si>
  <si>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</si>
  <si>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</si>
  <si>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</si>
  <si>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</si>
  <si>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</si>
  <si>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曽於地区介護保険組合</t>
    <rPh sb="0" eb="2">
      <t>ソオ</t>
    </rPh>
    <rPh sb="2" eb="4">
      <t>チク</t>
    </rPh>
    <rPh sb="4" eb="6">
      <t>カイゴ</t>
    </rPh>
    <rPh sb="6" eb="8">
      <t>ホケン</t>
    </rPh>
    <rPh sb="8" eb="10">
      <t>クミアイ</t>
    </rPh>
    <phoneticPr fontId="5"/>
  </si>
  <si>
    <t>(A)-(B)</t>
  </si>
  <si>
    <t>類似団体内平均(円)</t>
    <rPh sb="0" eb="2">
      <t>ルイジ</t>
    </rPh>
    <rPh sb="2" eb="4">
      <t>ダンタイ</t>
    </rPh>
    <phoneticPr fontId="5"/>
  </si>
  <si>
    <t>H25</t>
  </si>
  <si>
    <t>H26</t>
  </si>
  <si>
    <t>▲ 1.79</t>
  </si>
  <si>
    <t>▲ 3.47</t>
  </si>
  <si>
    <t>▲ 2.49</t>
  </si>
  <si>
    <t>その他会計（赤字）</t>
  </si>
  <si>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</si>
  <si>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</si>
  <si>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大隅曽於地区消防組合</t>
    <rPh sb="0" eb="2">
      <t>オオスミ</t>
    </rPh>
    <rPh sb="2" eb="4">
      <t>ソオ</t>
    </rPh>
    <rPh sb="4" eb="6">
      <t>チク</t>
    </rPh>
    <rPh sb="6" eb="8">
      <t>ショウボウ</t>
    </rPh>
    <rPh sb="8" eb="10">
      <t>クミアイ</t>
    </rPh>
    <phoneticPr fontId="5"/>
  </si>
  <si>
    <t>曽於北部衛生処理組合</t>
    <rPh sb="0" eb="2">
      <t>ソオ</t>
    </rPh>
    <rPh sb="2" eb="4">
      <t>ホクブ</t>
    </rPh>
    <rPh sb="4" eb="6">
      <t>エイセイ</t>
    </rPh>
    <rPh sb="6" eb="8">
      <t>ショリ</t>
    </rPh>
    <rPh sb="8" eb="10">
      <t>クミアイ</t>
    </rPh>
    <phoneticPr fontId="5"/>
  </si>
  <si>
    <t>メセナ食彩センター</t>
  </si>
  <si>
    <t>メセナ末吉</t>
  </si>
  <si>
    <t>まちづくり曽於</t>
  </si>
  <si>
    <t>まちづくり基金</t>
    <rPh sb="5" eb="7">
      <t>キキン</t>
    </rPh>
    <phoneticPr fontId="37"/>
  </si>
  <si>
    <t>ふるさと開発基金</t>
    <rPh sb="4" eb="6">
      <t>カイハツ</t>
    </rPh>
    <rPh sb="6" eb="8">
      <t>キキン</t>
    </rPh>
    <phoneticPr fontId="37"/>
  </si>
  <si>
    <t>思いやりふるさと基金</t>
    <rPh sb="0" eb="1">
      <t>オモ</t>
    </rPh>
    <rPh sb="8" eb="10">
      <t>キキン</t>
    </rPh>
    <phoneticPr fontId="5"/>
  </si>
  <si>
    <t>市立学校施設整備基金</t>
    <rPh sb="0" eb="2">
      <t>シリツ</t>
    </rPh>
    <rPh sb="2" eb="4">
      <t>ガッコウ</t>
    </rPh>
    <rPh sb="4" eb="6">
      <t>シセツ</t>
    </rPh>
    <rPh sb="6" eb="8">
      <t>セイビ</t>
    </rPh>
    <rPh sb="8" eb="10">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</si>
  <si>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</si>
  <si>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</si>
  <si>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</si>
  <si>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</si>
  <si>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</si>
  <si>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</si>
  <si>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</si>
  <si>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</si>
  <si>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</si>
  <si>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</si>
  <si>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</si>
  <si>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</si>
  <si>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比率の数値は増加していくと考えられる。地方債依存型の事業の見直しや緊急度・ニーズ等を的確に把握した事業の選択により市債発行を抑制するとともに，交付税算入率の高い有利な市債の発行に努める。</t>
    <rPh sb="0" eb="2">
      <t>ショウライ</t>
    </rPh>
    <rPh sb="2" eb="4">
      <t>フタン</t>
    </rPh>
    <rPh sb="4" eb="6">
      <t>ヒリツ</t>
    </rPh>
    <rPh sb="6" eb="7">
      <t>オヨ</t>
    </rPh>
    <rPh sb="8" eb="10">
      <t>ジッシツ</t>
    </rPh>
    <rPh sb="10" eb="13">
      <t>コウサイヒ</t>
    </rPh>
    <rPh sb="13" eb="14">
      <t>リツ</t>
    </rPh>
    <rPh sb="19" eb="21">
      <t>ルイジ</t>
    </rPh>
    <rPh sb="21" eb="23">
      <t>ダンタイ</t>
    </rPh>
    <rPh sb="23" eb="24">
      <t>ナイ</t>
    </rPh>
    <rPh sb="24" eb="26">
      <t>ヘイキン</t>
    </rPh>
    <rPh sb="27" eb="29">
      <t>シタマワ</t>
    </rPh>
    <rPh sb="34" eb="35">
      <t>オモ</t>
    </rPh>
    <rPh sb="36" eb="38">
      <t>リユウ</t>
    </rPh>
    <rPh sb="43" eb="45">
      <t>タイショク</t>
    </rPh>
    <rPh sb="45" eb="46">
      <t>シャ</t>
    </rPh>
    <rPh sb="46" eb="47">
      <t>フ</t>
    </rPh>
    <rPh sb="47" eb="49">
      <t>ホジュウ</t>
    </rPh>
    <rPh sb="49" eb="50">
      <t>トウ</t>
    </rPh>
    <rPh sb="53" eb="56">
      <t>ジンケンヒ</t>
    </rPh>
    <rPh sb="56" eb="58">
      <t>サクゲン</t>
    </rPh>
    <rPh sb="61" eb="63">
      <t>タイショク</t>
    </rPh>
    <rPh sb="63" eb="65">
      <t>テアテ</t>
    </rPh>
    <rPh sb="65" eb="67">
      <t>フタン</t>
    </rPh>
    <rPh sb="67" eb="69">
      <t>ミコ</t>
    </rPh>
    <rPh sb="69" eb="70">
      <t>ガク</t>
    </rPh>
    <rPh sb="71" eb="73">
      <t>ゲンショウ</t>
    </rPh>
    <rPh sb="78" eb="80">
      <t>カコ</t>
    </rPh>
    <rPh sb="83" eb="85">
      <t>キサイ</t>
    </rPh>
    <rPh sb="85" eb="87">
      <t>ヨクセイ</t>
    </rPh>
    <rPh sb="87" eb="89">
      <t>ケイカク</t>
    </rPh>
    <rPh sb="89" eb="90">
      <t>オヨ</t>
    </rPh>
    <rPh sb="91" eb="93">
      <t>クリア</t>
    </rPh>
    <rPh sb="93" eb="95">
      <t>ショウカン</t>
    </rPh>
    <rPh sb="98" eb="101">
      <t>コウサイヒ</t>
    </rPh>
    <rPh sb="102" eb="104">
      <t>サクゲン</t>
    </rPh>
    <rPh sb="113" eb="115">
      <t>コンゴ</t>
    </rPh>
    <rPh sb="117" eb="119">
      <t>チョウキ</t>
    </rPh>
    <rPh sb="119" eb="121">
      <t>ケイカク</t>
    </rPh>
    <rPh sb="124" eb="126">
      <t>ヨテイ</t>
    </rPh>
    <rPh sb="131" eb="133">
      <t>オオガタ</t>
    </rPh>
    <rPh sb="133" eb="135">
      <t>ジギョウ</t>
    </rPh>
    <rPh sb="136" eb="138">
      <t>シセツ</t>
    </rPh>
    <rPh sb="138" eb="139">
      <t>トウ</t>
    </rPh>
    <rPh sb="140" eb="143">
      <t>ロウキュウカ</t>
    </rPh>
    <rPh sb="143" eb="144">
      <t>トウ</t>
    </rPh>
    <rPh sb="148" eb="150">
      <t>シンキ</t>
    </rPh>
    <rPh sb="150" eb="152">
      <t>ハッコウ</t>
    </rPh>
    <rPh sb="152" eb="153">
      <t>サイ</t>
    </rPh>
    <rPh sb="154" eb="156">
      <t>ゾウカ</t>
    </rPh>
    <rPh sb="156" eb="158">
      <t>ケイコウ</t>
    </rPh>
    <rPh sb="166" eb="168">
      <t>ショウライ</t>
    </rPh>
    <rPh sb="168" eb="170">
      <t>フタン</t>
    </rPh>
    <rPh sb="170" eb="172">
      <t>ヒリツ</t>
    </rPh>
    <rPh sb="172" eb="173">
      <t>オヨ</t>
    </rPh>
    <rPh sb="174" eb="176">
      <t>ジッシツ</t>
    </rPh>
    <rPh sb="176" eb="179">
      <t>コウサイヒ</t>
    </rPh>
    <rPh sb="179" eb="181">
      <t>ヒリツ</t>
    </rPh>
    <rPh sb="182" eb="184">
      <t>スウチ</t>
    </rPh>
    <rPh sb="185" eb="187">
      <t>ゾウカ</t>
    </rPh>
    <rPh sb="192" eb="193">
      <t>カンガ</t>
    </rPh>
    <rPh sb="198" eb="201">
      <t>チホウサイ</t>
    </rPh>
    <rPh sb="201" eb="204">
      <t>イゾンガタ</t>
    </rPh>
    <rPh sb="205" eb="207">
      <t>ジギョウ</t>
    </rPh>
    <rPh sb="208" eb="210">
      <t>ミナオ</t>
    </rPh>
    <phoneticPr fontId="5"/>
  </si>
  <si>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3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市債の発行に努める。</t>
    <rPh sb="0" eb="2">
      <t>ショウライ</t>
    </rPh>
    <rPh sb="2" eb="4">
      <t>フタン</t>
    </rPh>
    <rPh sb="4" eb="6">
      <t>ヒリツ</t>
    </rPh>
    <rPh sb="12" eb="14">
      <t>ルイジ</t>
    </rPh>
    <rPh sb="14" eb="16">
      <t>ダンタイ</t>
    </rPh>
    <rPh sb="16" eb="17">
      <t>ナイ</t>
    </rPh>
    <rPh sb="17" eb="19">
      <t>ヘイキン</t>
    </rPh>
    <rPh sb="20" eb="22">
      <t>シタマワ</t>
    </rPh>
    <rPh sb="27" eb="28">
      <t>オモ</t>
    </rPh>
    <rPh sb="29" eb="31">
      <t>リユウ</t>
    </rPh>
    <rPh sb="36" eb="39">
      <t>タイショクシャ</t>
    </rPh>
    <rPh sb="39" eb="40">
      <t>フ</t>
    </rPh>
    <rPh sb="40" eb="42">
      <t>ホジュウ</t>
    </rPh>
    <rPh sb="42" eb="43">
      <t>トウ</t>
    </rPh>
    <rPh sb="46" eb="49">
      <t>ジンケンヒ</t>
    </rPh>
    <rPh sb="49" eb="51">
      <t>サクゲン</t>
    </rPh>
    <rPh sb="54" eb="56">
      <t>タイショク</t>
    </rPh>
    <rPh sb="56" eb="58">
      <t>テアテ</t>
    </rPh>
    <rPh sb="58" eb="60">
      <t>フタン</t>
    </rPh>
    <rPh sb="60" eb="62">
      <t>ミコ</t>
    </rPh>
    <rPh sb="62" eb="63">
      <t>ガク</t>
    </rPh>
    <rPh sb="64" eb="66">
      <t>ゲンショウ</t>
    </rPh>
    <rPh sb="106" eb="108">
      <t>コンゴ</t>
    </rPh>
    <rPh sb="110" eb="112">
      <t>ザイセイ</t>
    </rPh>
    <rPh sb="112" eb="114">
      <t>ケイカク</t>
    </rPh>
    <rPh sb="115" eb="116">
      <t>モト</t>
    </rPh>
    <rPh sb="118" eb="120">
      <t>オオガタ</t>
    </rPh>
    <rPh sb="120" eb="122">
      <t>ジギョウ</t>
    </rPh>
    <rPh sb="122" eb="123">
      <t>オヨ</t>
    </rPh>
    <rPh sb="124" eb="126">
      <t>シセツ</t>
    </rPh>
    <rPh sb="126" eb="127">
      <t>トウ</t>
    </rPh>
    <rPh sb="128" eb="131">
      <t>ロウキュウカ</t>
    </rPh>
    <rPh sb="135" eb="137">
      <t>シンキ</t>
    </rPh>
    <rPh sb="137" eb="139">
      <t>ハッコウ</t>
    </rPh>
    <rPh sb="139" eb="140">
      <t>サイ</t>
    </rPh>
    <rPh sb="141" eb="143">
      <t>ゾウカ</t>
    </rPh>
    <rPh sb="148" eb="149">
      <t>カンガ</t>
    </rPh>
    <rPh sb="154" eb="156">
      <t>ユウケイ</t>
    </rPh>
    <rPh sb="156" eb="158">
      <t>コテイ</t>
    </rPh>
    <rPh sb="158" eb="160">
      <t>シサン</t>
    </rPh>
    <rPh sb="160" eb="162">
      <t>ゲンカ</t>
    </rPh>
    <rPh sb="162" eb="164">
      <t>ショウキャク</t>
    </rPh>
    <rPh sb="164" eb="165">
      <t>リツ</t>
    </rPh>
    <rPh sb="167" eb="169">
      <t>コウド</t>
    </rPh>
    <rPh sb="169" eb="171">
      <t>ケイザイ</t>
    </rPh>
    <rPh sb="171" eb="174">
      <t>セイチョウキ</t>
    </rPh>
    <rPh sb="175" eb="177">
      <t>セイビ</t>
    </rPh>
    <rPh sb="180" eb="182">
      <t>シサン</t>
    </rPh>
    <rPh sb="183" eb="184">
      <t>オオ</t>
    </rPh>
    <rPh sb="186" eb="188">
      <t>ジョジョ</t>
    </rPh>
    <rPh sb="189" eb="191">
      <t>コウシン</t>
    </rPh>
    <rPh sb="191" eb="193">
      <t>ジキ</t>
    </rPh>
    <rPh sb="194" eb="195">
      <t>ムカ</t>
    </rPh>
    <rPh sb="205" eb="207">
      <t>ルイジ</t>
    </rPh>
    <rPh sb="207" eb="209">
      <t>ダンタイ</t>
    </rPh>
    <rPh sb="211" eb="212">
      <t>タカ</t>
    </rPh>
    <rPh sb="213" eb="215">
      <t>スイジュン</t>
    </rPh>
    <rPh sb="219" eb="221">
      <t>ヘイセイ</t>
    </rPh>
    <rPh sb="223" eb="224">
      <t>ネン</t>
    </rPh>
    <rPh sb="225" eb="226">
      <t>ガツ</t>
    </rPh>
    <rPh sb="227" eb="229">
      <t>サクテイ</t>
    </rPh>
    <rPh sb="231" eb="233">
      <t>コウキョウ</t>
    </rPh>
    <rPh sb="233" eb="235">
      <t>シセツ</t>
    </rPh>
    <rPh sb="235" eb="236">
      <t>トウ</t>
    </rPh>
    <rPh sb="236" eb="238">
      <t>ソウゴウ</t>
    </rPh>
    <rPh sb="238" eb="240">
      <t>カンリ</t>
    </rPh>
    <rPh sb="240" eb="242">
      <t>ケイカク</t>
    </rPh>
    <rPh sb="243" eb="244">
      <t>モト</t>
    </rPh>
    <rPh sb="247" eb="249">
      <t>シセツ</t>
    </rPh>
    <rPh sb="250" eb="252">
      <t>イジ</t>
    </rPh>
    <rPh sb="252" eb="254">
      <t>カンリ</t>
    </rPh>
    <rPh sb="255" eb="256">
      <t>ツト</t>
    </rPh>
    <rPh sb="263" eb="266">
      <t>チホウサイ</t>
    </rPh>
    <rPh sb="266" eb="269">
      <t>イゾンガタ</t>
    </rPh>
    <rPh sb="270" eb="272">
      <t>ジギョウ</t>
    </rPh>
    <rPh sb="273" eb="275">
      <t>ミナオ</t>
    </rPh>
    <rPh sb="277" eb="280">
      <t>キンキュウド</t>
    </rPh>
    <rPh sb="284" eb="285">
      <t>トウ</t>
    </rPh>
    <rPh sb="286" eb="288">
      <t>テキカク</t>
    </rPh>
    <rPh sb="289" eb="291">
      <t>ハアク</t>
    </rPh>
    <rPh sb="293" eb="295">
      <t>ジギョウ</t>
    </rPh>
    <rPh sb="296" eb="298">
      <t>センタク</t>
    </rPh>
    <rPh sb="301" eb="303">
      <t>シサイ</t>
    </rPh>
    <rPh sb="303" eb="305">
      <t>ハッコウ</t>
    </rPh>
    <rPh sb="306" eb="308">
      <t>ヨクセイ</t>
    </rPh>
    <rPh sb="315" eb="318">
      <t>コウフゼイ</t>
    </rPh>
    <rPh sb="318" eb="320">
      <t>サンニュウ</t>
    </rPh>
    <rPh sb="320" eb="321">
      <t>リツ</t>
    </rPh>
    <rPh sb="322" eb="323">
      <t>タカ</t>
    </rPh>
    <rPh sb="324" eb="326">
      <t>ユウリ</t>
    </rPh>
    <rPh sb="327" eb="329">
      <t>シサイ</t>
    </rPh>
    <rPh sb="330" eb="332">
      <t>ハッコウ</t>
    </rPh>
    <rPh sb="333" eb="3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</si>
</sst>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9"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0FB0-4143-93A4-D8596DEAF2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132685</c:v>
                </c:pt>
                <c:pt idx="1">
                  <c:v>88170</c:v>
                </c:pt>
                <c:pt idx="2">
                  <c:v>152034</c:v>
                </c:pt>
                <c:pt idx="3">
                  <c:v>90792</c:v>
                </c:pt>
                <c:pt idx="4">
                  <c:v>69661</c:v>
                </c:pt>
              </c:numCache>
            </c:numRef>
          </c:val>
          <c:smooth val="0"/>
          <c:extLst>
            <c:ext xmlns:c16="http://schemas.microsoft.com/office/drawing/2014/chart" uri="{C3380CC4-5D6E-409C-BE32-E72D297353CC}">
              <c16:uniqueId val="{00000001-0FB0-4143-93A4-D8596DEAF200}"/>
            </c:ext>
          </c:extLst>
        </c:ser>
        <c:dLbls>
          <c:showLegendKey val="0"/>
          <c:showVal val="0"/>
          <c:showCatName val="0"/>
          <c:showSerName val="0"/>
          <c:showPercent val="0"/>
          <c:showBubbleSize val="0"/>
        </c:dLbls>
        <c:marker val="1"/>
        <c:smooth val="0"/>
        <c:axId val="159491888"/>
        <c:axId val="245003000"/>
      </c:lineChart>
      <c:catAx>
        <c:axId val="15949188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5003000"/>
        <c:crosses val="autoZero"/>
        <c:auto val="1"/>
        <c:lblAlgn val="ctr"/>
        <c:lblOffset val="100"/>
        <c:tickLblSkip val="1"/>
        <c:noMultiLvlLbl val="0"/>
      </c:catAx>
      <c:valAx>
        <c:axId val="245003000"/>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949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4.05</c:v>
                </c:pt>
                <c:pt idx="1">
                  <c:v>5.77</c:v>
                </c:pt>
                <c:pt idx="2">
                  <c:v>4.8099999999999996</c:v>
                </c:pt>
                <c:pt idx="3">
                  <c:v>5.24</c:v>
                </c:pt>
                <c:pt idx="4">
                  <c:v>4.83</c:v>
                </c:pt>
              </c:numCache>
            </c:numRef>
          </c:val>
          <c:extLst>
            <c:ext xmlns:c16="http://schemas.microsoft.com/office/drawing/2014/chart" uri="{C3380CC4-5D6E-409C-BE32-E72D297353CC}">
              <c16:uniqueId val="{00000000-6AFB-44C5-8F78-3FCC9B7017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24.27</c:v>
                </c:pt>
                <c:pt idx="1">
                  <c:v>22.9</c:v>
                </c:pt>
                <c:pt idx="2">
                  <c:v>22.64</c:v>
                </c:pt>
                <c:pt idx="3">
                  <c:v>23.77</c:v>
                </c:pt>
                <c:pt idx="4">
                  <c:v>23.45</c:v>
                </c:pt>
              </c:numCache>
            </c:numRef>
          </c:val>
          <c:extLst>
            <c:ext xmlns:c16="http://schemas.microsoft.com/office/drawing/2014/chart" uri="{C3380CC4-5D6E-409C-BE32-E72D297353CC}">
              <c16:uniqueId val="{00000001-6AFB-44C5-8F78-3FCC9B7017A4}"/>
            </c:ext>
          </c:extLst>
        </c:ser>
        <c:dLbls>
          <c:showLegendKey val="0"/>
          <c:showVal val="0"/>
          <c:showCatName val="0"/>
          <c:showSerName val="0"/>
          <c:showPercent val="0"/>
          <c:showBubbleSize val="0"/>
        </c:dLbls>
        <c:gapWidth val="250"/>
        <c:overlap val="100"/>
        <c:axId val="245004568"/>
        <c:axId val="24500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-0.38</c:v>
                </c:pt>
                <c:pt idx="2">
                  <c:v>-3.47</c:v>
                </c:pt>
                <c:pt idx="3">
                  <c:v>-2.4900000000000002</c:v>
                </c:pt>
                <c:pt idx="4">
                  <c:v>0.28000000000000003</c:v>
                </c:pt>
              </c:numCache>
            </c:numRef>
          </c:val>
          <c:smooth val="0"/>
          <c:extLst>
            <c:ext xmlns:c16="http://schemas.microsoft.com/office/drawing/2014/chart" uri="{C3380CC4-5D6E-409C-BE32-E72D297353CC}">
              <c16:uniqueId val="{00000002-6AFB-44C5-8F78-3FCC9B7017A4}"/>
            </c:ext>
          </c:extLst>
        </c:ser>
        <c:dLbls>
          <c:showLegendKey val="0"/>
          <c:showVal val="0"/>
          <c:showCatName val="0"/>
          <c:showSerName val="0"/>
          <c:showPercent val="0"/>
          <c:showBubbleSize val="0"/>
        </c:dLbls>
        <c:marker val="1"/>
        <c:smooth val="0"/>
        <c:axId val="245004568"/>
        <c:axId val="245004960"/>
      </c:lineChart>
      <c:catAx>
        <c:axId val="24500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5004960"/>
        <c:crosses val="autoZero"/>
        <c:auto val="1"/>
        <c:lblAlgn val="ctr"/>
        <c:lblOffset val="100"/>
        <c:tickLblSkip val="1"/>
        <c:noMultiLvlLbl val="0"/>
      </c:catAx>
      <c:valAx>
        <c:axId val="24500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50045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60-4221-83E1-3E3FA290C0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60-4221-83E1-3E3FA290C075}"/>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7160-4221-83E1-3E3FA290C07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3-7160-4221-83E1-3E3FA290C07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0.04</c:v>
                </c:pt>
                <c:pt idx="8">
                  <c:v>#N/A</c:v>
                </c:pt>
                <c:pt idx="9">
                  <c:v>7.0000000000000007E-2</c:v>
                </c:pt>
              </c:numCache>
            </c:numRef>
          </c:val>
          <c:extLst>
            <c:ext xmlns:c16="http://schemas.microsoft.com/office/drawing/2014/chart" uri="{C3380CC4-5D6E-409C-BE32-E72D297353CC}">
              <c16:uniqueId val="{00000004-7160-4221-83E1-3E3FA290C075}"/>
            </c:ext>
          </c:extLst>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7.0000000000000007E-2</c:v>
                </c:pt>
                <c:pt idx="4">
                  <c:v>#N/A</c:v>
                </c:pt>
                <c:pt idx="5">
                  <c:v>0.14000000000000001</c:v>
                </c:pt>
                <c:pt idx="6">
                  <c:v>#N/A</c:v>
                </c:pt>
                <c:pt idx="7">
                  <c:v>0.16</c:v>
                </c:pt>
                <c:pt idx="8">
                  <c:v>#N/A</c:v>
                </c:pt>
                <c:pt idx="9">
                  <c:v>0.26</c:v>
                </c:pt>
              </c:numCache>
            </c:numRef>
          </c:val>
          <c:extLst>
            <c:ext xmlns:c16="http://schemas.microsoft.com/office/drawing/2014/chart" uri="{C3380CC4-5D6E-409C-BE32-E72D297353CC}">
              <c16:uniqueId val="{00000005-7160-4221-83E1-3E3FA290C0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2.0099999999999998</c:v>
                </c:pt>
                <c:pt idx="2">
                  <c:v>#N/A</c:v>
                </c:pt>
                <c:pt idx="3">
                  <c:v>2.1</c:v>
                </c:pt>
                <c:pt idx="4">
                  <c:v>#N/A</c:v>
                </c:pt>
                <c:pt idx="5">
                  <c:v>0.39</c:v>
                </c:pt>
                <c:pt idx="6">
                  <c:v>#N/A</c:v>
                </c:pt>
                <c:pt idx="7">
                  <c:v>0.93</c:v>
                </c:pt>
                <c:pt idx="8">
                  <c:v>#N/A</c:v>
                </c:pt>
                <c:pt idx="9">
                  <c:v>1.85</c:v>
                </c:pt>
              </c:numCache>
            </c:numRef>
          </c:val>
          <c:extLst>
            <c:ext xmlns:c16="http://schemas.microsoft.com/office/drawing/2014/chart" uri="{C3380CC4-5D6E-409C-BE32-E72D297353CC}">
              <c16:uniqueId val="{00000006-7160-4221-83E1-3E3FA290C07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1.71</c:v>
                </c:pt>
                <c:pt idx="2">
                  <c:v>#N/A</c:v>
                </c:pt>
                <c:pt idx="3">
                  <c:v>1.35</c:v>
                </c:pt>
                <c:pt idx="4">
                  <c:v>#N/A</c:v>
                </c:pt>
                <c:pt idx="5">
                  <c:v>1.76</c:v>
                </c:pt>
                <c:pt idx="6">
                  <c:v>#N/A</c:v>
                </c:pt>
                <c:pt idx="7">
                  <c:v>1.52</c:v>
                </c:pt>
                <c:pt idx="8">
                  <c:v>#N/A</c:v>
                </c:pt>
                <c:pt idx="9">
                  <c:v>2.21</c:v>
                </c:pt>
              </c:numCache>
            </c:numRef>
          </c:val>
          <c:extLst>
            <c:ext xmlns:c16="http://schemas.microsoft.com/office/drawing/2014/chart" uri="{C3380CC4-5D6E-409C-BE32-E72D297353CC}">
              <c16:uniqueId val="{00000007-7160-4221-83E1-3E3FA290C0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4.04</c:v>
                </c:pt>
                <c:pt idx="2">
                  <c:v>#N/A</c:v>
                </c:pt>
                <c:pt idx="3">
                  <c:v>5.76</c:v>
                </c:pt>
                <c:pt idx="4">
                  <c:v>#N/A</c:v>
                </c:pt>
                <c:pt idx="5">
                  <c:v>4.8099999999999996</c:v>
                </c:pt>
                <c:pt idx="6">
                  <c:v>#N/A</c:v>
                </c:pt>
                <c:pt idx="7">
                  <c:v>5.24</c:v>
                </c:pt>
                <c:pt idx="8">
                  <c:v>#N/A</c:v>
                </c:pt>
                <c:pt idx="9">
                  <c:v>4.83</c:v>
                </c:pt>
              </c:numCache>
            </c:numRef>
          </c:val>
          <c:extLst>
            <c:ext xmlns:c16="http://schemas.microsoft.com/office/drawing/2014/chart" uri="{C3380CC4-5D6E-409C-BE32-E72D297353CC}">
              <c16:uniqueId val="{00000008-7160-4221-83E1-3E3FA290C0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6.61</c:v>
                </c:pt>
                <c:pt idx="2">
                  <c:v>#N/A</c:v>
                </c:pt>
                <c:pt idx="3">
                  <c:v>6.38</c:v>
                </c:pt>
                <c:pt idx="4">
                  <c:v>#N/A</c:v>
                </c:pt>
                <c:pt idx="5">
                  <c:v>6.53</c:v>
                </c:pt>
                <c:pt idx="6">
                  <c:v>#N/A</c:v>
                </c:pt>
                <c:pt idx="7">
                  <c:v>7.71</c:v>
                </c:pt>
                <c:pt idx="8">
                  <c:v>#N/A</c:v>
                </c:pt>
                <c:pt idx="9">
                  <c:v>7.93</c:v>
                </c:pt>
              </c:numCache>
            </c:numRef>
          </c:val>
          <c:extLst>
            <c:ext xmlns:c16="http://schemas.microsoft.com/office/drawing/2014/chart" uri="{C3380CC4-5D6E-409C-BE32-E72D297353CC}">
              <c16:uniqueId val="{00000009-7160-4221-83E1-3E3FA290C075}"/>
            </c:ext>
          </c:extLst>
        </c:ser>
        <c:dLbls>
          <c:showLegendKey val="0"/>
          <c:showVal val="0"/>
          <c:showCatName val="0"/>
          <c:showSerName val="0"/>
          <c:showPercent val="0"/>
          <c:showBubbleSize val="0"/>
        </c:dLbls>
        <c:gapWidth val="150"/>
        <c:overlap val="100"/>
        <c:axId val="245006136"/>
        <c:axId val="245006528"/>
      </c:barChart>
      <c:catAx>
        <c:axId val="2450061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5006528"/>
        <c:crosses val="autoZero"/>
        <c:auto val="1"/>
        <c:lblAlgn val="ctr"/>
        <c:lblOffset val="100"/>
        <c:tickLblSkip val="1"/>
        <c:noMultiLvlLbl val="0"/>
      </c:catAx>
      <c:valAx>
        <c:axId val="24500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50061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2268</c:v>
                </c:pt>
                <c:pt idx="5">
                  <c:v>2433</c:v>
                </c:pt>
                <c:pt idx="8">
                  <c:v>2595</c:v>
                </c:pt>
                <c:pt idx="11">
                  <c:v>2650</c:v>
                </c:pt>
                <c:pt idx="14">
                  <c:v>2662</c:v>
                </c:pt>
              </c:numCache>
            </c:numRef>
          </c:val>
          <c:extLst>
            <c:ext xmlns:c16="http://schemas.microsoft.com/office/drawing/2014/chart" uri="{C3380CC4-5D6E-409C-BE32-E72D297353CC}">
              <c16:uniqueId val="{00000000-A120-4F60-AEEF-410F190444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20-4F60-AEEF-410F190444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45</c:v>
                </c:pt>
                <c:pt idx="6">
                  <c:v>40</c:v>
                </c:pt>
                <c:pt idx="9">
                  <c:v>39</c:v>
                </c:pt>
                <c:pt idx="12">
                  <c:v>38</c:v>
                </c:pt>
              </c:numCache>
            </c:numRef>
          </c:val>
          <c:extLst>
            <c:ext xmlns:c16="http://schemas.microsoft.com/office/drawing/2014/chart" uri="{C3380CC4-5D6E-409C-BE32-E72D297353CC}">
              <c16:uniqueId val="{00000002-A120-4F60-AEEF-410F190444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5</c:v>
                </c:pt>
                <c:pt idx="6">
                  <c:v>5</c:v>
                </c:pt>
                <c:pt idx="9">
                  <c:v>22</c:v>
                </c:pt>
                <c:pt idx="12">
                  <c:v>22</c:v>
                </c:pt>
              </c:numCache>
            </c:numRef>
          </c:val>
          <c:extLst>
            <c:ext xmlns:c16="http://schemas.microsoft.com/office/drawing/2014/chart" uri="{C3380CC4-5D6E-409C-BE32-E72D297353CC}">
              <c16:uniqueId val="{00000003-A120-4F60-AEEF-410F190444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160</c:v>
                </c:pt>
                <c:pt idx="3">
                  <c:v>159</c:v>
                </c:pt>
                <c:pt idx="6">
                  <c:v>171</c:v>
                </c:pt>
                <c:pt idx="9">
                  <c:v>154</c:v>
                </c:pt>
                <c:pt idx="12">
                  <c:v>159</c:v>
                </c:pt>
              </c:numCache>
            </c:numRef>
          </c:val>
          <c:extLst>
            <c:ext xmlns:c16="http://schemas.microsoft.com/office/drawing/2014/chart" uri="{C3380CC4-5D6E-409C-BE32-E72D297353CC}">
              <c16:uniqueId val="{00000004-A120-4F60-AEEF-410F190444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20-4F60-AEEF-410F190444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20-4F60-AEEF-410F190444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2863</c:v>
                </c:pt>
                <c:pt idx="3">
                  <c:v>2929</c:v>
                </c:pt>
                <c:pt idx="6">
                  <c:v>2901</c:v>
                </c:pt>
                <c:pt idx="9">
                  <c:v>3004</c:v>
                </c:pt>
                <c:pt idx="12">
                  <c:v>3056</c:v>
                </c:pt>
              </c:numCache>
            </c:numRef>
          </c:val>
          <c:extLst>
            <c:ext xmlns:c16="http://schemas.microsoft.com/office/drawing/2014/chart" uri="{C3380CC4-5D6E-409C-BE32-E72D297353CC}">
              <c16:uniqueId val="{00000007-A120-4F60-AEEF-410F190444A2}"/>
            </c:ext>
          </c:extLst>
        </c:ser>
        <c:dLbls>
          <c:showLegendKey val="0"/>
          <c:showVal val="0"/>
          <c:showCatName val="0"/>
          <c:showSerName val="0"/>
          <c:showPercent val="0"/>
          <c:showBubbleSize val="0"/>
        </c:dLbls>
        <c:gapWidth val="100"/>
        <c:overlap val="100"/>
        <c:axId val="251254584"/>
        <c:axId val="25125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801</c:v>
                </c:pt>
                <c:pt idx="2">
                  <c:v>#N/A</c:v>
                </c:pt>
                <c:pt idx="3">
                  <c:v>#N/A</c:v>
                </c:pt>
                <c:pt idx="4">
                  <c:v>705</c:v>
                </c:pt>
                <c:pt idx="5">
                  <c:v>#N/A</c:v>
                </c:pt>
                <c:pt idx="6">
                  <c:v>#N/A</c:v>
                </c:pt>
                <c:pt idx="7">
                  <c:v>522</c:v>
                </c:pt>
                <c:pt idx="8">
                  <c:v>#N/A</c:v>
                </c:pt>
                <c:pt idx="9">
                  <c:v>#N/A</c:v>
                </c:pt>
                <c:pt idx="10">
                  <c:v>569</c:v>
                </c:pt>
                <c:pt idx="11">
                  <c:v>#N/A</c:v>
                </c:pt>
                <c:pt idx="12">
                  <c:v>#N/A</c:v>
                </c:pt>
                <c:pt idx="13">
                  <c:v>613</c:v>
                </c:pt>
                <c:pt idx="14">
                  <c:v>#N/A</c:v>
                </c:pt>
              </c:numCache>
            </c:numRef>
          </c:val>
          <c:smooth val="0"/>
          <c:extLst>
            <c:ext xmlns:c16="http://schemas.microsoft.com/office/drawing/2014/chart" uri="{C3380CC4-5D6E-409C-BE32-E72D297353CC}">
              <c16:uniqueId val="{00000008-A120-4F60-AEEF-410F190444A2}"/>
            </c:ext>
          </c:extLst>
        </c:ser>
        <c:dLbls>
          <c:showLegendKey val="0"/>
          <c:showVal val="0"/>
          <c:showCatName val="0"/>
          <c:showSerName val="0"/>
          <c:showPercent val="0"/>
          <c:showBubbleSize val="0"/>
        </c:dLbls>
        <c:marker val="1"/>
        <c:smooth val="0"/>
        <c:axId val="251254584"/>
        <c:axId val="251254976"/>
      </c:lineChart>
      <c:catAx>
        <c:axId val="2512545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51254976"/>
        <c:crosses val="autoZero"/>
        <c:auto val="1"/>
        <c:lblAlgn val="ctr"/>
        <c:lblOffset val="100"/>
        <c:tickLblSkip val="1"/>
        <c:noMultiLvlLbl val="0"/>
      </c:catAx>
      <c:valAx>
        <c:axId val="25125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512545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23098</c:v>
                </c:pt>
                <c:pt idx="5">
                  <c:v>22787</c:v>
                </c:pt>
                <c:pt idx="8">
                  <c:v>23076</c:v>
                </c:pt>
                <c:pt idx="11">
                  <c:v>22349</c:v>
                </c:pt>
                <c:pt idx="14">
                  <c:v>21535</c:v>
                </c:pt>
              </c:numCache>
            </c:numRef>
          </c:val>
          <c:extLst>
            <c:ext xmlns:c16="http://schemas.microsoft.com/office/drawing/2014/chart" uri="{C3380CC4-5D6E-409C-BE32-E72D297353CC}">
              <c16:uniqueId val="{00000000-1EDD-4444-805E-BCEB09063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369</c:v>
                </c:pt>
                <c:pt idx="5">
                  <c:v>329</c:v>
                </c:pt>
                <c:pt idx="8">
                  <c:v>290</c:v>
                </c:pt>
                <c:pt idx="11">
                  <c:v>239</c:v>
                </c:pt>
                <c:pt idx="14">
                  <c:v>189</c:v>
                </c:pt>
              </c:numCache>
            </c:numRef>
          </c:val>
          <c:extLst>
            <c:ext xmlns:c16="http://schemas.microsoft.com/office/drawing/2014/chart" uri="{C3380CC4-5D6E-409C-BE32-E72D297353CC}">
              <c16:uniqueId val="{00000001-1EDD-4444-805E-BCEB09063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10248</c:v>
                </c:pt>
                <c:pt idx="5">
                  <c:v>10422</c:v>
                </c:pt>
                <c:pt idx="8">
                  <c:v>9748</c:v>
                </c:pt>
                <c:pt idx="11">
                  <c:v>10213</c:v>
                </c:pt>
                <c:pt idx="14">
                  <c:v>10811</c:v>
                </c:pt>
              </c:numCache>
            </c:numRef>
          </c:val>
          <c:extLst>
            <c:ext xmlns:c16="http://schemas.microsoft.com/office/drawing/2014/chart" uri="{C3380CC4-5D6E-409C-BE32-E72D297353CC}">
              <c16:uniqueId val="{00000002-1EDD-4444-805E-BCEB09063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DD-4444-805E-BCEB09063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DD-4444-805E-BCEB09063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1EDD-4444-805E-BCEB09063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3394</c:v>
                </c:pt>
                <c:pt idx="3">
                  <c:v>3105</c:v>
                </c:pt>
                <c:pt idx="6">
                  <c:v>2561</c:v>
                </c:pt>
                <c:pt idx="9">
                  <c:v>2444</c:v>
                </c:pt>
                <c:pt idx="12">
                  <c:v>2496</c:v>
                </c:pt>
              </c:numCache>
            </c:numRef>
          </c:val>
          <c:extLst>
            <c:ext xmlns:c16="http://schemas.microsoft.com/office/drawing/2014/chart" uri="{C3380CC4-5D6E-409C-BE32-E72D297353CC}">
              <c16:uniqueId val="{00000006-1EDD-4444-805E-BCEB09063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144</c:v>
                </c:pt>
                <c:pt idx="3">
                  <c:v>143</c:v>
                </c:pt>
                <c:pt idx="6">
                  <c:v>149</c:v>
                </c:pt>
                <c:pt idx="9">
                  <c:v>135</c:v>
                </c:pt>
                <c:pt idx="12">
                  <c:v>126</c:v>
                </c:pt>
              </c:numCache>
            </c:numRef>
          </c:val>
          <c:extLst>
            <c:ext xmlns:c16="http://schemas.microsoft.com/office/drawing/2014/chart" uri="{C3380CC4-5D6E-409C-BE32-E72D297353CC}">
              <c16:uniqueId val="{00000007-1EDD-4444-805E-BCEB09063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2684</c:v>
                </c:pt>
                <c:pt idx="3">
                  <c:v>2599</c:v>
                </c:pt>
                <c:pt idx="6">
                  <c:v>2488</c:v>
                </c:pt>
                <c:pt idx="9">
                  <c:v>2493</c:v>
                </c:pt>
                <c:pt idx="12">
                  <c:v>2215</c:v>
                </c:pt>
              </c:numCache>
            </c:numRef>
          </c:val>
          <c:extLst>
            <c:ext xmlns:c16="http://schemas.microsoft.com/office/drawing/2014/chart" uri="{C3380CC4-5D6E-409C-BE32-E72D297353CC}">
              <c16:uniqueId val="{00000008-1EDD-4444-805E-BCEB09063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314</c:v>
                </c:pt>
                <c:pt idx="3">
                  <c:v>283</c:v>
                </c:pt>
                <c:pt idx="6">
                  <c:v>254</c:v>
                </c:pt>
                <c:pt idx="9">
                  <c:v>252</c:v>
                </c:pt>
                <c:pt idx="12">
                  <c:v>198</c:v>
                </c:pt>
              </c:numCache>
            </c:numRef>
          </c:val>
          <c:extLst>
            <c:ext xmlns:c16="http://schemas.microsoft.com/office/drawing/2014/chart" uri="{C3380CC4-5D6E-409C-BE32-E72D297353CC}">
              <c16:uniqueId val="{00000009-1EDD-4444-805E-BCEB09063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27369</c:v>
                </c:pt>
                <c:pt idx="3">
                  <c:v>26693</c:v>
                </c:pt>
                <c:pt idx="6">
                  <c:v>27121</c:v>
                </c:pt>
                <c:pt idx="9">
                  <c:v>26613</c:v>
                </c:pt>
                <c:pt idx="12">
                  <c:v>25666</c:v>
                </c:pt>
              </c:numCache>
            </c:numRef>
          </c:val>
          <c:extLst>
            <c:ext xmlns:c16="http://schemas.microsoft.com/office/drawing/2014/chart" uri="{C3380CC4-5D6E-409C-BE32-E72D297353CC}">
              <c16:uniqueId val="{0000000A-1EDD-4444-805E-BCEB09063593}"/>
            </c:ext>
          </c:extLst>
        </c:ser>
        <c:dLbls>
          <c:showLegendKey val="0"/>
          <c:showVal val="0"/>
          <c:showCatName val="0"/>
          <c:showSerName val="0"/>
          <c:showPercent val="0"/>
          <c:showBubbleSize val="0"/>
        </c:dLbls>
        <c:gapWidth val="100"/>
        <c:overlap val="100"/>
        <c:axId val="251255760"/>
        <c:axId val="251256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DD-4444-805E-BCEB09063593}"/>
            </c:ext>
          </c:extLst>
        </c:ser>
        <c:dLbls>
          <c:showLegendKey val="0"/>
          <c:showVal val="0"/>
          <c:showCatName val="0"/>
          <c:showSerName val="0"/>
          <c:showPercent val="0"/>
          <c:showBubbleSize val="0"/>
        </c:dLbls>
        <c:marker val="1"/>
        <c:smooth val="0"/>
        <c:axId val="251255760"/>
        <c:axId val="251256152"/>
      </c:lineChart>
      <c:catAx>
        <c:axId val="251255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51256152"/>
        <c:crosses val="autoZero"/>
        <c:auto val="1"/>
        <c:lblAlgn val="ctr"/>
        <c:lblOffset val="100"/>
        <c:tickLblSkip val="1"/>
        <c:noMultiLvlLbl val="0"/>
      </c:catAx>
      <c:valAx>
        <c:axId val="251256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51255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3021</c:v>
                </c:pt>
                <c:pt idx="1">
                  <c:v>3140</c:v>
                </c:pt>
                <c:pt idx="2">
                  <c:v>3065</c:v>
                </c:pt>
              </c:numCache>
            </c:numRef>
          </c:val>
          <c:extLst>
            <c:ext xmlns:c16="http://schemas.microsoft.com/office/drawing/2014/chart" uri="{C3380CC4-5D6E-409C-BE32-E72D297353CC}">
              <c16:uniqueId val="{00000000-3555-4D14-B575-0DEE028AF4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706</c:v>
                </c:pt>
                <c:pt idx="1">
                  <c:v>707</c:v>
                </c:pt>
                <c:pt idx="2">
                  <c:v>708</c:v>
                </c:pt>
              </c:numCache>
            </c:numRef>
          </c:val>
          <c:extLst>
            <c:ext xmlns:c16="http://schemas.microsoft.com/office/drawing/2014/chart" uri="{C3380CC4-5D6E-409C-BE32-E72D297353CC}">
              <c16:uniqueId val="{00000001-3555-4D14-B575-0DEE028AF4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5118</c:v>
                </c:pt>
                <c:pt idx="1">
                  <c:v>5217</c:v>
                </c:pt>
                <c:pt idx="2">
                  <c:v>5942</c:v>
                </c:pt>
              </c:numCache>
            </c:numRef>
          </c:val>
          <c:extLst>
            <c:ext xmlns:c16="http://schemas.microsoft.com/office/drawing/2014/chart" uri="{C3380CC4-5D6E-409C-BE32-E72D297353CC}">
              <c16:uniqueId val="{00000002-3555-4D14-B575-0DEE028AF4C0}"/>
            </c:ext>
          </c:extLst>
        </c:ser>
        <c:dLbls>
          <c:showLegendKey val="0"/>
          <c:showVal val="0"/>
          <c:showCatName val="0"/>
          <c:showSerName val="0"/>
          <c:showPercent val="0"/>
          <c:showBubbleSize val="0"/>
        </c:dLbls>
        <c:gapWidth val="120"/>
        <c:overlap val="100"/>
        <c:axId val="251257328"/>
        <c:axId val="251257720"/>
      </c:barChart>
      <c:catAx>
        <c:axId val="25125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51257720"/>
        <c:crosses val="autoZero"/>
        <c:auto val="1"/>
        <c:lblAlgn val="ctr"/>
        <c:lblOffset val="100"/>
        <c:tickLblSkip val="1"/>
        <c:noMultiLvlLbl val="0"/>
      </c:catAx>
      <c:valAx>
        <c:axId val="251257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512573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{776B41BE-86DF-49C2-A2A4-57E231AD8E4B}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D0-4EBE-B052-5A92FFDCD8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{23708A7F-62E7-48C0-9679-8166D2F3B197}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D0-4EBE-B052-5A92FFDCD8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{651DBE53-7F22-475E-A4A0-578232E46F7B}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D0-4EBE-B052-5A92FFDCD8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{6C8BE2B2-D460-42C0-BC6C-D038EB16A445}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D0-4EBE-B052-5A92FFDCD8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{D621B764-F09D-46D5-A4A0-ACEF2BD7BED2}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D0-4EBE-B052-5A92FFDCD8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{94037E12-8E27-4436-A633-8F342577B76C}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D0-4EBE-B052-5A92FFDCD83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{13FD4C47-C29E-45A8-B322-A78BD6BA70D6}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D0-4EBE-B052-5A92FFDCD83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{BC20DDBB-37F1-4E6E-839B-3886DB4973E3}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D0-4EBE-B052-5A92FFDCD83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{92682203-3342-481A-A01C-016C8F5ECAD9}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D0-4EBE-B052-5A92FFDCD8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60.5</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D0-4EBE-B052-5A92FFDCD8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{3193909B-13EB-47BA-91AC-3D586EC6E39F}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D0-4EBE-B052-5A92FFDCD8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{A1CAE2FF-513A-40CC-AEC2-D4890B6DAAE7}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D0-4EBE-B052-5A92FFDCD8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{CAE187D6-DEA4-4432-98EC-3C6BBD8E6B08}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D0-4EBE-B052-5A92FFDCD8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{551A6F03-EF60-48E3-8547-8D71D8B76081}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D0-4EBE-B052-5A92FFDCD8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{CBC266A3-2C63-4F7F-80D0-AC11B3366065}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D0-4EBE-B052-5A92FFDCD8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{36FF4D0B-2B94-4183-936E-725BB1FCC917}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D0-4EBE-B052-5A92FFDCD8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{5B8C08E1-BAF0-4288-A220-A5977FFE9363}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D0-4EBE-B052-5A92FFDCD8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{9604994A-B553-431C-BDD3-EB28E90E62C5}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D0-4EBE-B052-5A92FFDCD8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{A0D74F7F-0B89-45D6-884C-5707462D86D0}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D0-4EBE-B052-5A92FFDCD8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EED0-4EBE-B052-5A92FFDCD83E}"/>
            </c:ext>
          </c:extLst>
        </c:ser>
        <c:dLbls>
          <c:showLegendKey val="0"/>
          <c:showVal val="1"/>
          <c:showCatName val="0"/>
          <c:showSerName val="0"/>
          <c:showPercent val="0"/>
          <c:showBubbleSize val="0"/>
        </c:dLbls>
        <c:axId val="372144920"/>
        <c:axId val="372145312"/>
      </c:scatterChart>
      <c:valAx>
        <c:axId val="372144920"/>
        <c:scaling>
          <c:orientation val="minMax"/>
          <c:max val="58.9"/>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145312"/>
        <c:crosses val="autoZero"/>
        <c:crossBetween val="midCat"/>
      </c:valAx>
      <c:valAx>
        <c:axId val="372145312"/>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144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{B60B7D1C-E61A-42E8-95DC-E4E9ED18287C}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778-4D33-909F-80053F83B7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{45102C3D-E75C-4522-92F5-965D6DEA761C}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8-4D33-909F-80053F83B7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{0AA49986-909B-420B-B06C-EBDF564F7F97}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8-4D33-909F-80053F83B7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{981F08EC-2A01-42EB-8332-C8B59D040D6B}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8-4D33-909F-80053F83B7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{FFC7D991-B9CE-46BB-99A3-55164D781A74}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8-4D33-909F-80053F83B7B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{401E1FCA-08D5-4E7C-A4C7-B78335CF1C1F}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778-4D33-909F-80053F83B7B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{78D9A2D0-ACB7-4DA1-AED5-49778BFE21A4}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778-4D33-909F-80053F83B7B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{0D6E1E50-9F77-4149-9BF9-76AA29530EB4}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778-4D33-909F-80053F83B7B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{CB651848-9B76-43A3-B245-F87CCA95EF6D}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778-4D33-909F-80053F83B7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7.4</c:v>
                </c:pt>
                <c:pt idx="16">
                  <c:v>6.2</c:v>
                </c:pt>
                <c:pt idx="24">
                  <c:v>5.5</c:v>
                </c:pt>
                <c:pt idx="32">
                  <c:v>5.3</c:v>
                </c:pt>
              </c:numCache>
            </c:numRef>
          </c:xVal>
          <c:yVal>
            <c:numRef>
              <c:f>公会計指標分析・財政指標組合せ分析表!$BP$73:$DC$73</c:f>
              <c:numCache>
                <c:formatCode>#,##0.0;"▲ "#,##0.0</c:formatCode>
                <c:ptCount val="40"/>
                <c:pt idx="0">
                  <c:v>1.7</c:v>
                </c:pt>
              </c:numCache>
            </c:numRef>
          </c:yVal>
          <c:smooth val="0"/>
          <c:extLst>
            <c:ext xmlns:c16="http://schemas.microsoft.com/office/drawing/2014/chart" uri="{C3380CC4-5D6E-409C-BE32-E72D297353CC}">
              <c16:uniqueId val="{00000009-7778-4D33-909F-80053F83B7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{E654EE7F-BCB6-4AA5-A490-E13BBF7C8FD6}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778-4D33-909F-80053F83B7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{A5D12381-384D-4D0E-BDA7-37F75D1A8378}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8-4D33-909F-80053F83B7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{A4E20B75-38EA-40ED-B2D6-BB08820CAB42}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8-4D33-909F-80053F83B7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{F1C1249E-98C2-4E1B-AF86-956E4FC53724}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8-4D33-909F-80053F83B7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{B8C0281D-E8E0-45F6-ACFC-3346837D762D}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8-4D33-909F-80053F83B7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{3F8F3D6C-D03F-4F79-9396-257BC2B28456}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778-4D33-909F-80053F83B7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{913983C6-8598-4D92-8042-A1CB29832246}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778-4D33-909F-80053F83B7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{69CB213A-9A0E-4E8F-9BA9-DD14A98D8E86}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778-4D33-909F-80053F83B7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{91E28270-AE72-4F3A-8A37-C3CBA6B2F5F1}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778-4D33-909F-80053F83B7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7778-4D33-909F-80053F83B7B5}"/>
            </c:ext>
          </c:extLst>
        </c:ser>
        <c:dLbls>
          <c:showLegendKey val="0"/>
          <c:showVal val="1"/>
          <c:showCatName val="0"/>
          <c:showSerName val="0"/>
          <c:showPercent val="0"/>
          <c:showBubbleSize val="0"/>
        </c:dLbls>
        <c:axId val="372146096"/>
        <c:axId val="372146488"/>
      </c:scatterChart>
      <c:valAx>
        <c:axId val="37214609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146488"/>
        <c:crosses val="autoZero"/>
        <c:crossBetween val="midCat"/>
      </c:valAx>
      <c:valAx>
        <c:axId val="372146488"/>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14609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37,010
36,738
390.11
25,372,321
24,569,502
631,722
13,070,193
25,665,805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000"/>
    <xdr:sp macro="" textlink="">
      <xdr:nvSpPr>
        <xdr:cNvPr id="34" name="テキスト ボックス 33"/>
        <xdr:cNvSpPr txBox="1"/>
      </xdr:nvSpPr>
      <xdr:spPr>
        <a:xfrm>
          <a:off x="762000" y="4406900"/>
          <a:ext cx="5704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000"/>
    <xdr:sp macro="" textlink="">
      <xdr:nvSpPr>
        <xdr:cNvPr id="35" name="テキスト ボックス 34"/>
        <xdr:cNvSpPr txBox="1"/>
      </xdr:nvSpPr>
      <xdr:spPr>
        <a:xfrm>
          <a:off x="762000" y="4660900"/>
          <a:ext cx="821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の減少や全国平均を上回る高齢化率（平成29年度末39.1％，対前年度1.0％増）に加え，市の中心産業となる農業（畜産業）の就業人口も高齢化が進んでおり，地方交付税や国県支出金等の依存財源の比率が高く，自主財源が乏しい状況にあるため財政基盤が弱く，類似団体内の平均を0.1％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17780</xdr:rowOff>
    </xdr:from>
    <xdr:to>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4000"/>
    <xdr:sp macro="" textlink="">
      <xdr:nvSpPr>
        <xdr:cNvPr id="65" name="財政力最小値テキスト"/>
        <xdr:cNvSpPr txBox="1"/>
      </xdr:nvSpPr>
      <xdr:spPr>
        <a:xfrm>
          <a:off x="5041900" y="7781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17780</xdr:rowOff>
    </xdr:from>
    <xdr:to>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64770</xdr:rowOff>
    </xdr:from>
    <xdr:to>
      <xdr:col>23</xdr:col>
      <xdr:colOff>133350</xdr:colOff>
      <xdr:row>44</xdr:row>
      <xdr:rowOff>64770</xdr:rowOff>
    </xdr:to>
    <xdr:cxnSp macro="">
      <xdr:nvCxnSpPr>
        <xdr:cNvPr id="69" name="直線コネクタ 68"/>
        <xdr:cNvCxnSpPr/>
      </xdr:nvCxnSpPr>
      <xdr:spPr>
        <a:xfrm>
          <a:off x="4114800" y="7608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64770</xdr:rowOff>
    </xdr:from>
    <xdr:to>
      <xdr:col>19</xdr:col>
      <xdr:colOff>133350</xdr:colOff>
      <xdr:row>44</xdr:row>
      <xdr:rowOff>84455</xdr:rowOff>
    </xdr:to>
    <xdr:cxnSp macro="">
      <xdr:nvCxnSpPr>
        <xdr:cNvPr id="72" name="直線コネクタ 71"/>
        <xdr:cNvCxnSpPr/>
      </xdr:nvCxnSpPr>
      <xdr:spPr>
        <a:xfrm flipV="1">
          <a:off x="3225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84455</xdr:rowOff>
    </xdr:from>
    <xdr:to>
      <xdr:col>15</xdr:col>
      <xdr:colOff>82550</xdr:colOff>
      <xdr:row>44</xdr:row>
      <xdr:rowOff>84455</xdr:rowOff>
    </xdr:to>
    <xdr:cxnSp macro="">
      <xdr:nvCxnSpPr>
        <xdr:cNvPr id="75" name="直線コネクタ 74"/>
        <xdr:cNvCxnSpPr/>
      </xdr:nvCxnSpPr>
      <xdr:spPr>
        <a:xfrm>
          <a:off x="2336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77" name="テキスト ボックス 76"/>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84455</xdr:rowOff>
    </xdr:from>
    <xdr:to>
      <xdr:col>11</xdr:col>
      <xdr:colOff>31750</xdr:colOff>
      <xdr:row>44</xdr:row>
      <xdr:rowOff>84455</xdr:rowOff>
    </xdr:to>
    <xdr:cxnSp macro="">
      <xdr:nvCxnSpPr>
        <xdr:cNvPr id="78" name="直線コネクタ 77"/>
        <xdr:cNvCxnSpPr/>
      </xdr:nvCxnSpPr>
      <xdr:spPr>
        <a:xfrm>
          <a:off x="1447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146685</xdr:rowOff>
    </xdr:from>
    <xdr:ext cx="762000" cy="254000"/>
    <xdr:sp macro="" textlink="">
      <xdr:nvSpPr>
        <xdr:cNvPr id="80" name="テキスト ボックス 79"/>
        <xdr:cNvSpPr txBox="1"/>
      </xdr:nvSpPr>
      <xdr:spPr>
        <a:xfrm>
          <a:off x="1955800" y="70046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2000" cy="254000"/>
    <xdr:sp macro="" textlink="">
      <xdr:nvSpPr>
        <xdr:cNvPr id="82" name="テキスト ボックス 81"/>
        <xdr:cNvSpPr txBox="1"/>
      </xdr:nvSpPr>
      <xdr:spPr>
        <a:xfrm>
          <a:off x="1066800" y="70046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13970</xdr:rowOff>
    </xdr:from>
    <xdr:to>
      <xdr:col>23</xdr:col>
      <xdr:colOff>184150</xdr:colOff>
      <xdr:row>44</xdr:row>
      <xdr:rowOff>115570</xdr:rowOff>
    </xdr:to>
    <xdr:sp macro="" textlink="">
      <xdr:nvSpPr>
        <xdr:cNvPr id="88" name="楕円 87"/>
        <xdr:cNvSpPr/>
      </xdr:nvSpPr>
      <xdr:spPr>
        <a:xfrm>
          <a:off x="49022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157480</xdr:rowOff>
    </xdr:from>
    <xdr:ext cx="762000" cy="254000"/>
    <xdr:sp macro="" textlink="">
      <xdr:nvSpPr>
        <xdr:cNvPr id="89" name="財政力該当値テキスト"/>
        <xdr:cNvSpPr txBox="1"/>
      </xdr:nvSpPr>
      <xdr:spPr>
        <a:xfrm>
          <a:off x="5041900" y="7529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13970</xdr:rowOff>
    </xdr:from>
    <xdr:to>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100330</xdr:rowOff>
    </xdr:from>
    <xdr:ext cx="736600" cy="254000"/>
    <xdr:sp macro="" textlink="">
      <xdr:nvSpPr>
        <xdr:cNvPr id="91" name="テキスト ボックス 90"/>
        <xdr:cNvSpPr txBox="1"/>
      </xdr:nvSpPr>
      <xdr:spPr>
        <a:xfrm>
          <a:off x="3733800" y="76441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33655</xdr:rowOff>
    </xdr:from>
    <xdr:to>
      <xdr:col>15</xdr:col>
      <xdr:colOff>133350</xdr:colOff>
      <xdr:row>44</xdr:row>
      <xdr:rowOff>135255</xdr:rowOff>
    </xdr:to>
    <xdr:sp macro="" textlink="">
      <xdr:nvSpPr>
        <xdr:cNvPr id="92" name="楕円 91"/>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120650</xdr:rowOff>
    </xdr:from>
    <xdr:ext cx="762000" cy="254000"/>
    <xdr:sp macro="" textlink="">
      <xdr:nvSpPr>
        <xdr:cNvPr id="93" name="テキスト ボックス 92"/>
        <xdr:cNvSpPr txBox="1"/>
      </xdr:nvSpPr>
      <xdr:spPr>
        <a:xfrm>
          <a:off x="2844800" y="766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33655</xdr:rowOff>
    </xdr:from>
    <xdr:to>
      <xdr:col>11</xdr:col>
      <xdr:colOff>82550</xdr:colOff>
      <xdr:row>44</xdr:row>
      <xdr:rowOff>135255</xdr:rowOff>
    </xdr:to>
    <xdr:sp macro="" textlink="">
      <xdr:nvSpPr>
        <xdr:cNvPr id="94" name="楕円 93"/>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120650</xdr:rowOff>
    </xdr:from>
    <xdr:ext cx="762000" cy="254000"/>
    <xdr:sp macro="" textlink="">
      <xdr:nvSpPr>
        <xdr:cNvPr id="95" name="テキスト ボックス 94"/>
        <xdr:cNvSpPr txBox="1"/>
      </xdr:nvSpPr>
      <xdr:spPr>
        <a:xfrm>
          <a:off x="1955800" y="766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33655</xdr:rowOff>
    </xdr:from>
    <xdr:to>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120650</xdr:rowOff>
    </xdr:from>
    <xdr:ext cx="762000" cy="254000"/>
    <xdr:sp macro="" textlink="">
      <xdr:nvSpPr>
        <xdr:cNvPr id="97" name="テキスト ボックス 96"/>
        <xdr:cNvSpPr txBox="1"/>
      </xdr:nvSpPr>
      <xdr:spPr>
        <a:xfrm>
          <a:off x="1066800" y="766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定員適正化計画に基づく人件費削減や，前年度事業額を上限とした枠配分方式での新たな予算編成・執行，市債発行の抑制による公債費の削減により，人件費（決算額構成比対前年度0.7％減），扶助費（決算額構成比対前年度1.6％減），公債費（決算額構成比対前年度0.9％増）の経常経費の縮小に努めた結果，前年度を0.1%上回ったものの，類似団体内の平均を3.3％下回っている。今後も市税をはじめとする自主財源の確保に努め，定員適正化計画及び財政計画に基づき経常経費の削減を図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1" name="テキスト ボックス 120"/>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3" name="テキスト ボックス 122"/>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156845</xdr:rowOff>
    </xdr:from>
    <xdr:ext cx="762000" cy="254000"/>
    <xdr:sp macro="" textlink="">
      <xdr:nvSpPr>
        <xdr:cNvPr id="128" name="財政構造の弾力性最小値テキスト"/>
        <xdr:cNvSpPr txBox="1"/>
      </xdr:nvSpPr>
      <xdr:spPr>
        <a:xfrm>
          <a:off x="5041900" y="11643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57785</xdr:rowOff>
    </xdr:from>
    <xdr:to>
      <xdr:col>23</xdr:col>
      <xdr:colOff>133350</xdr:colOff>
      <xdr:row>60</xdr:row>
      <xdr:rowOff>61595</xdr:rowOff>
    </xdr:to>
    <xdr:cxnSp macro="">
      <xdr:nvCxnSpPr>
        <xdr:cNvPr id="132" name="直線コネクタ 131"/>
        <xdr:cNvCxnSpPr/>
      </xdr:nvCxnSpPr>
      <xdr:spPr>
        <a:xfrm>
          <a:off x="4114800" y="103447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115570</xdr:rowOff>
    </xdr:from>
    <xdr:ext cx="762000" cy="259080"/>
    <xdr:sp macro="" textlink="">
      <xdr:nvSpPr>
        <xdr:cNvPr id="133" name="財政構造の弾力性平均値テキスト"/>
        <xdr:cNvSpPr txBox="1"/>
      </xdr:nvSpPr>
      <xdr:spPr>
        <a:xfrm>
          <a:off x="5041900" y="10402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17780</xdr:rowOff>
    </xdr:from>
    <xdr:to>
      <xdr:col>19</xdr:col>
      <xdr:colOff>133350</xdr:colOff>
      <xdr:row>60</xdr:row>
      <xdr:rowOff>57785</xdr:rowOff>
    </xdr:to>
    <xdr:cxnSp macro="">
      <xdr:nvCxnSpPr>
        <xdr:cNvPr id="135" name="直線コネクタ 134"/>
        <xdr:cNvCxnSpPr/>
      </xdr:nvCxnSpPr>
      <xdr:spPr>
        <a:xfrm>
          <a:off x="3225800" y="10304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10160</xdr:rowOff>
    </xdr:from>
    <xdr:ext cx="736600" cy="259080"/>
    <xdr:sp macro="" textlink="">
      <xdr:nvSpPr>
        <xdr:cNvPr id="137" name="テキスト ボックス 136"/>
        <xdr:cNvSpPr txBox="1"/>
      </xdr:nvSpPr>
      <xdr:spPr>
        <a:xfrm>
          <a:off x="3733800" y="1046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17780</xdr:rowOff>
    </xdr:from>
    <xdr:to>
      <xdr:col>15</xdr:col>
      <xdr:colOff>82550</xdr:colOff>
      <xdr:row>60</xdr:row>
      <xdr:rowOff>81915</xdr:rowOff>
    </xdr:to>
    <xdr:cxnSp macro="">
      <xdr:nvCxnSpPr>
        <xdr:cNvPr id="138" name="直線コネクタ 137"/>
        <xdr:cNvCxnSpPr/>
      </xdr:nvCxnSpPr>
      <xdr:spPr>
        <a:xfrm flipV="1">
          <a:off x="2336800" y="103047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113665</xdr:rowOff>
    </xdr:from>
    <xdr:to>
      <xdr:col>15</xdr:col>
      <xdr:colOff>133350</xdr:colOff>
      <xdr:row>60</xdr:row>
      <xdr:rowOff>43815</xdr:rowOff>
    </xdr:to>
    <xdr:sp macro="" textlink="">
      <xdr:nvSpPr>
        <xdr:cNvPr id="139" name="フローチャート: 判断 138"/>
        <xdr:cNvSpPr/>
      </xdr:nvSpPr>
      <xdr:spPr>
        <a:xfrm>
          <a:off x="3175000" y="1022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53975</xdr:rowOff>
    </xdr:from>
    <xdr:ext cx="762000" cy="254000"/>
    <xdr:sp macro="" textlink="">
      <xdr:nvSpPr>
        <xdr:cNvPr id="140" name="テキスト ボックス 139"/>
        <xdr:cNvSpPr txBox="1"/>
      </xdr:nvSpPr>
      <xdr:spPr>
        <a:xfrm>
          <a:off x="2844800" y="9998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1270</xdr:rowOff>
    </xdr:from>
    <xdr:to>
      <xdr:col>11</xdr:col>
      <xdr:colOff>31750</xdr:colOff>
      <xdr:row>60</xdr:row>
      <xdr:rowOff>81915</xdr:rowOff>
    </xdr:to>
    <xdr:cxnSp macro="">
      <xdr:nvCxnSpPr>
        <xdr:cNvPr id="141" name="直線コネクタ 140"/>
        <xdr:cNvCxnSpPr/>
      </xdr:nvCxnSpPr>
      <xdr:spPr>
        <a:xfrm>
          <a:off x="1447800" y="102882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98425</xdr:rowOff>
    </xdr:from>
    <xdr:ext cx="762000" cy="254000"/>
    <xdr:sp macro="" textlink="">
      <xdr:nvSpPr>
        <xdr:cNvPr id="143" name="テキスト ボックス 142"/>
        <xdr:cNvSpPr txBox="1"/>
      </xdr:nvSpPr>
      <xdr:spPr>
        <a:xfrm>
          <a:off x="1955800" y="100425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62230</xdr:rowOff>
    </xdr:from>
    <xdr:ext cx="762000" cy="259080"/>
    <xdr:sp macro="" textlink="">
      <xdr:nvSpPr>
        <xdr:cNvPr id="145" name="テキスト ボックス 144"/>
        <xdr:cNvSpPr txBox="1"/>
      </xdr:nvSpPr>
      <xdr:spPr>
        <a:xfrm>
          <a:off x="1066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6" name="テキスト ボックス 145"/>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7" name="テキスト ボックス 146"/>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8" name="テキスト ボックス 147"/>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9" name="テキスト ボックス 148"/>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0" name="テキスト ボックス 149"/>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10795</xdr:rowOff>
    </xdr:from>
    <xdr:to>
      <xdr:col>23</xdr:col>
      <xdr:colOff>184150</xdr:colOff>
      <xdr:row>60</xdr:row>
      <xdr:rowOff>112395</xdr:rowOff>
    </xdr:to>
    <xdr:sp macro="" textlink="">
      <xdr:nvSpPr>
        <xdr:cNvPr id="151" name="楕円 150"/>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27305</xdr:rowOff>
    </xdr:from>
    <xdr:ext cx="762000" cy="259080"/>
    <xdr:sp macro="" textlink="">
      <xdr:nvSpPr>
        <xdr:cNvPr id="152" name="財政構造の弾力性該当値テキスト"/>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6985</xdr:rowOff>
    </xdr:from>
    <xdr:to>
      <xdr:col>19</xdr:col>
      <xdr:colOff>184150</xdr:colOff>
      <xdr:row>60</xdr:row>
      <xdr:rowOff>109220</xdr:rowOff>
    </xdr:to>
    <xdr:sp macro="" textlink="">
      <xdr:nvSpPr>
        <xdr:cNvPr id="153" name="楕円 152"/>
        <xdr:cNvSpPr/>
      </xdr:nvSpPr>
      <xdr:spPr>
        <a:xfrm>
          <a:off x="4064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118745</xdr:rowOff>
    </xdr:from>
    <xdr:ext cx="736600" cy="259080"/>
    <xdr:sp macro="" textlink="">
      <xdr:nvSpPr>
        <xdr:cNvPr id="154" name="テキスト ボックス 153"/>
        <xdr:cNvSpPr txBox="1"/>
      </xdr:nvSpPr>
      <xdr:spPr>
        <a:xfrm>
          <a:off x="3733800" y="10062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137795</xdr:rowOff>
    </xdr:from>
    <xdr:to>
      <xdr:col>15</xdr:col>
      <xdr:colOff>133350</xdr:colOff>
      <xdr:row>60</xdr:row>
      <xdr:rowOff>67945</xdr:rowOff>
    </xdr:to>
    <xdr:sp macro="" textlink="">
      <xdr:nvSpPr>
        <xdr:cNvPr id="155" name="楕円 154"/>
        <xdr:cNvSpPr/>
      </xdr:nvSpPr>
      <xdr:spPr>
        <a:xfrm>
          <a:off x="3175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52705</xdr:rowOff>
    </xdr:from>
    <xdr:ext cx="762000" cy="254000"/>
    <xdr:sp macro="" textlink="">
      <xdr:nvSpPr>
        <xdr:cNvPr id="156" name="テキスト ボックス 155"/>
        <xdr:cNvSpPr txBox="1"/>
      </xdr:nvSpPr>
      <xdr:spPr>
        <a:xfrm>
          <a:off x="2844800" y="10339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31115</xdr:rowOff>
    </xdr:from>
    <xdr:to>
      <xdr:col>11</xdr:col>
      <xdr:colOff>82550</xdr:colOff>
      <xdr:row>60</xdr:row>
      <xdr:rowOff>132715</xdr:rowOff>
    </xdr:to>
    <xdr:sp macro="" textlink="">
      <xdr:nvSpPr>
        <xdr:cNvPr id="157" name="楕円 156"/>
        <xdr:cNvSpPr/>
      </xdr:nvSpPr>
      <xdr:spPr>
        <a:xfrm>
          <a:off x="22860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117475</xdr:rowOff>
    </xdr:from>
    <xdr:ext cx="762000" cy="259080"/>
    <xdr:sp macro="" textlink="">
      <xdr:nvSpPr>
        <xdr:cNvPr id="158" name="テキスト ボックス 157"/>
        <xdr:cNvSpPr txBox="1"/>
      </xdr:nvSpPr>
      <xdr:spPr>
        <a:xfrm>
          <a:off x="1955800" y="10404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36830</xdr:rowOff>
    </xdr:from>
    <xdr:ext cx="762000" cy="259080"/>
    <xdr:sp macro="" textlink="">
      <xdr:nvSpPr>
        <xdr:cNvPr id="160" name="テキスト ボックス 159"/>
        <xdr:cNvSpPr txBox="1"/>
      </xdr:nvSpPr>
      <xdr:spPr>
        <a:xfrm>
          <a:off x="1066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3" name="テキスト ボックス 162"/>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[164,812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については，定員適正化計画に基づく人件費削減等により，類似団体内の平均を下回ったが，今後も，定員適正化計画に基づき，適正な人員配置を行うことに努める。物件費については，施設の維持管理費や指定管理委託料の増及び特産品PR推進（ふるさと納税）に係る返礼品発送委託料の増等を要因として，類似団体内の平均を0.5％上回っている。今後も定員適正化計画に基づき人件費削減に努め，旅費・一般消耗品費等の物件費を前年度額を上限とする予算編成・執行を行い徹底した歳出削減に努める。</a:t>
          </a:r>
        </a:p>
        <a:p>
          <a:endParaRPr/>
        </a:p>
      </xdr:txBody>
    </xdr:sp>
    <xdr:clientData/>
  </xdr:twoCellAnchor>
  <xdr:oneCellAnchor>
    <xdr:from>
      <xdr:col>3</xdr:col>
      <xdr:colOff>95250</xdr:colOff>
      <xdr:row>77</xdr:row>
      <xdr:rowOff>6350</xdr:rowOff>
    </xdr:from>
    <xdr:ext cx="349885" cy="220345"/>
    <xdr:sp macro="" textlink="">
      <xdr:nvSpPr>
        <xdr:cNvPr id="174" name="テキスト ボックス 173"/>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8" name="テキスト ボックス 177"/>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0" name="テキスト ボックス 179"/>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8" name="テキスト ボックス 187"/>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30480</xdr:rowOff>
    </xdr:from>
    <xdr:to>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55245</xdr:rowOff>
    </xdr:from>
    <xdr:ext cx="762000" cy="254000"/>
    <xdr:sp macro="" textlink="">
      <xdr:nvSpPr>
        <xdr:cNvPr id="191" name="人件費・物件費等の状況最小値テキスト"/>
        <xdr:cNvSpPr txBox="1"/>
      </xdr:nvSpPr>
      <xdr:spPr>
        <a:xfrm>
          <a:off x="5041900" y="15314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83185</xdr:rowOff>
    </xdr:from>
    <xdr:to>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30480</xdr:rowOff>
    </xdr:from>
    <xdr:to>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64770</xdr:rowOff>
    </xdr:from>
    <xdr:to>
      <xdr:col>23</xdr:col>
      <xdr:colOff>133350</xdr:colOff>
      <xdr:row>83</xdr:row>
      <xdr:rowOff>91440</xdr:rowOff>
    </xdr:to>
    <xdr:cxnSp macro="">
      <xdr:nvCxnSpPr>
        <xdr:cNvPr id="195" name="直線コネクタ 194"/>
        <xdr:cNvCxnSpPr/>
      </xdr:nvCxnSpPr>
      <xdr:spPr>
        <a:xfrm>
          <a:off x="4114800" y="142951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39370</xdr:rowOff>
    </xdr:from>
    <xdr:ext cx="762000" cy="259080"/>
    <xdr:sp macro="" textlink="">
      <xdr:nvSpPr>
        <xdr:cNvPr id="196" name="人件費・物件費等の状況平均値テキスト"/>
        <xdr:cNvSpPr txBox="1"/>
      </xdr:nvSpPr>
      <xdr:spPr>
        <a:xfrm>
          <a:off x="5041900" y="1426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67310</xdr:rowOff>
    </xdr:from>
    <xdr:to>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139700</xdr:rowOff>
    </xdr:from>
    <xdr:to>
      <xdr:col>19</xdr:col>
      <xdr:colOff>133350</xdr:colOff>
      <xdr:row>83</xdr:row>
      <xdr:rowOff>64770</xdr:rowOff>
    </xdr:to>
    <xdr:cxnSp macro="">
      <xdr:nvCxnSpPr>
        <xdr:cNvPr id="198" name="直線コネクタ 197"/>
        <xdr:cNvCxnSpPr/>
      </xdr:nvCxnSpPr>
      <xdr:spPr>
        <a:xfrm>
          <a:off x="3225800" y="1419860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34290</xdr:rowOff>
    </xdr:from>
    <xdr:to>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120650</xdr:rowOff>
    </xdr:from>
    <xdr:ext cx="736600" cy="254000"/>
    <xdr:sp macro="" textlink="">
      <xdr:nvSpPr>
        <xdr:cNvPr id="200" name="テキスト ボックス 199"/>
        <xdr:cNvSpPr txBox="1"/>
      </xdr:nvSpPr>
      <xdr:spPr>
        <a:xfrm>
          <a:off x="3733800" y="143510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64770</xdr:rowOff>
    </xdr:from>
    <xdr:to>
      <xdr:col>15</xdr:col>
      <xdr:colOff>82550</xdr:colOff>
      <xdr:row>82</xdr:row>
      <xdr:rowOff>139700</xdr:rowOff>
    </xdr:to>
    <xdr:cxnSp macro="">
      <xdr:nvCxnSpPr>
        <xdr:cNvPr id="201" name="直線コネクタ 200"/>
        <xdr:cNvCxnSpPr/>
      </xdr:nvCxnSpPr>
      <xdr:spPr>
        <a:xfrm>
          <a:off x="2336800" y="1412367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125095</xdr:rowOff>
    </xdr:from>
    <xdr:to>
      <xdr:col>15</xdr:col>
      <xdr:colOff>133350</xdr:colOff>
      <xdr:row>83</xdr:row>
      <xdr:rowOff>55245</xdr:rowOff>
    </xdr:to>
    <xdr:sp macro="" textlink="">
      <xdr:nvSpPr>
        <xdr:cNvPr id="202" name="フローチャート: 判断 201"/>
        <xdr:cNvSpPr/>
      </xdr:nvSpPr>
      <xdr:spPr>
        <a:xfrm>
          <a:off x="3175000" y="1418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40640</xdr:rowOff>
    </xdr:from>
    <xdr:ext cx="762000" cy="254000"/>
    <xdr:sp macro="" textlink="">
      <xdr:nvSpPr>
        <xdr:cNvPr id="203" name="テキスト ボックス 202"/>
        <xdr:cNvSpPr txBox="1"/>
      </xdr:nvSpPr>
      <xdr:spPr>
        <a:xfrm>
          <a:off x="2844800" y="142709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167005</xdr:rowOff>
    </xdr:from>
    <xdr:to>
      <xdr:col>11</xdr:col>
      <xdr:colOff>31750</xdr:colOff>
      <xdr:row>82</xdr:row>
      <xdr:rowOff>64770</xdr:rowOff>
    </xdr:to>
    <xdr:cxnSp macro="">
      <xdr:nvCxnSpPr>
        <xdr:cNvPr id="204" name="直線コネクタ 203"/>
        <xdr:cNvCxnSpPr/>
      </xdr:nvCxnSpPr>
      <xdr:spPr>
        <a:xfrm>
          <a:off x="1447800" y="140544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106045</xdr:rowOff>
    </xdr:from>
    <xdr:to>
      <xdr:col>11</xdr:col>
      <xdr:colOff>82550</xdr:colOff>
      <xdr:row>83</xdr:row>
      <xdr:rowOff>36195</xdr:rowOff>
    </xdr:to>
    <xdr:sp macro="" textlink="">
      <xdr:nvSpPr>
        <xdr:cNvPr id="205" name="フローチャート: 判断 204"/>
        <xdr:cNvSpPr/>
      </xdr:nvSpPr>
      <xdr:spPr>
        <a:xfrm>
          <a:off x="2286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20955</xdr:rowOff>
    </xdr:from>
    <xdr:ext cx="762000" cy="254000"/>
    <xdr:sp macro="" textlink="">
      <xdr:nvSpPr>
        <xdr:cNvPr id="206" name="テキスト ボックス 205"/>
        <xdr:cNvSpPr txBox="1"/>
      </xdr:nvSpPr>
      <xdr:spPr>
        <a:xfrm>
          <a:off x="1955800" y="14251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78740</xdr:rowOff>
    </xdr:from>
    <xdr:to>
      <xdr:col>7</xdr:col>
      <xdr:colOff>31750</xdr:colOff>
      <xdr:row>83</xdr:row>
      <xdr:rowOff>8890</xdr:rowOff>
    </xdr:to>
    <xdr:sp macro="" textlink="">
      <xdr:nvSpPr>
        <xdr:cNvPr id="207" name="フローチャート: 判断 206"/>
        <xdr:cNvSpPr/>
      </xdr:nvSpPr>
      <xdr:spPr>
        <a:xfrm>
          <a:off x="13970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165100</xdr:rowOff>
    </xdr:from>
    <xdr:ext cx="762000" cy="259080"/>
    <xdr:sp macro="" textlink="">
      <xdr:nvSpPr>
        <xdr:cNvPr id="208" name="テキスト ボックス 207"/>
        <xdr:cNvSpPr txBox="1"/>
      </xdr:nvSpPr>
      <xdr:spPr>
        <a:xfrm>
          <a:off x="1066800" y="1422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40640</xdr:rowOff>
    </xdr:from>
    <xdr:to>
      <xdr:col>23</xdr:col>
      <xdr:colOff>184150</xdr:colOff>
      <xdr:row>83</xdr:row>
      <xdr:rowOff>142240</xdr:rowOff>
    </xdr:to>
    <xdr:sp macro="" textlink="">
      <xdr:nvSpPr>
        <xdr:cNvPr id="214" name="楕円 213"/>
        <xdr:cNvSpPr/>
      </xdr:nvSpPr>
      <xdr:spPr>
        <a:xfrm>
          <a:off x="49022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57150</xdr:rowOff>
    </xdr:from>
    <xdr:ext cx="762000" cy="259080"/>
    <xdr:sp macro="" textlink="">
      <xdr:nvSpPr>
        <xdr:cNvPr id="215" name="人件費・物件費等の状況該当値テキスト"/>
        <xdr:cNvSpPr txBox="1"/>
      </xdr:nvSpPr>
      <xdr:spPr>
        <a:xfrm>
          <a:off x="50419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13970</xdr:rowOff>
    </xdr:from>
    <xdr:to>
      <xdr:col>19</xdr:col>
      <xdr:colOff>184150</xdr:colOff>
      <xdr:row>83</xdr:row>
      <xdr:rowOff>115570</xdr:rowOff>
    </xdr:to>
    <xdr:sp macro="" textlink="">
      <xdr:nvSpPr>
        <xdr:cNvPr id="216" name="楕円 215"/>
        <xdr:cNvSpPr/>
      </xdr:nvSpPr>
      <xdr:spPr>
        <a:xfrm>
          <a:off x="40640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125730</xdr:rowOff>
    </xdr:from>
    <xdr:ext cx="736600" cy="259080"/>
    <xdr:sp macro="" textlink="">
      <xdr:nvSpPr>
        <xdr:cNvPr id="217" name="テキスト ボックス 216"/>
        <xdr:cNvSpPr txBox="1"/>
      </xdr:nvSpPr>
      <xdr:spPr>
        <a:xfrm>
          <a:off x="3733800" y="14013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88900</xdr:rowOff>
    </xdr:from>
    <xdr:to>
      <xdr:col>15</xdr:col>
      <xdr:colOff>133350</xdr:colOff>
      <xdr:row>83</xdr:row>
      <xdr:rowOff>19050</xdr:rowOff>
    </xdr:to>
    <xdr:sp macro="" textlink="">
      <xdr:nvSpPr>
        <xdr:cNvPr id="218" name="楕円 217"/>
        <xdr:cNvSpPr/>
      </xdr:nvSpPr>
      <xdr:spPr>
        <a:xfrm>
          <a:off x="31750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29210</xdr:rowOff>
    </xdr:from>
    <xdr:ext cx="762000" cy="254000"/>
    <xdr:sp macro="" textlink="">
      <xdr:nvSpPr>
        <xdr:cNvPr id="219" name="テキスト ボックス 218"/>
        <xdr:cNvSpPr txBox="1"/>
      </xdr:nvSpPr>
      <xdr:spPr>
        <a:xfrm>
          <a:off x="2844800" y="1391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13970</xdr:rowOff>
    </xdr:from>
    <xdr:to>
      <xdr:col>11</xdr:col>
      <xdr:colOff>82550</xdr:colOff>
      <xdr:row>82</xdr:row>
      <xdr:rowOff>115570</xdr:rowOff>
    </xdr:to>
    <xdr:sp macro="" textlink="">
      <xdr:nvSpPr>
        <xdr:cNvPr id="220" name="楕円 219"/>
        <xdr:cNvSpPr/>
      </xdr:nvSpPr>
      <xdr:spPr>
        <a:xfrm>
          <a:off x="22860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125730</xdr:rowOff>
    </xdr:from>
    <xdr:ext cx="762000" cy="259080"/>
    <xdr:sp macro="" textlink="">
      <xdr:nvSpPr>
        <xdr:cNvPr id="221" name="テキスト ボックス 220"/>
        <xdr:cNvSpPr txBox="1"/>
      </xdr:nvSpPr>
      <xdr:spPr>
        <a:xfrm>
          <a:off x="1955800" y="1384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22" name="楕円 221"/>
        <xdr:cNvSpPr/>
      </xdr:nvSpPr>
      <xdr:spPr>
        <a:xfrm>
          <a:off x="1397000" y="140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56515</xdr:rowOff>
    </xdr:from>
    <xdr:ext cx="762000" cy="258445"/>
    <xdr:sp macro="" textlink="">
      <xdr:nvSpPr>
        <xdr:cNvPr id="223" name="テキスト ボックス 222"/>
        <xdr:cNvSpPr txBox="1"/>
      </xdr:nvSpPr>
      <xdr:spPr>
        <a:xfrm>
          <a:off x="10668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6" name="テキスト ボックス 225"/>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給与体系については，職務，職責に応じたもので，給与構造改革前の高年齢層職員が多く，類似団体内平均より0.7％上回っている。今後は，更なる給与適正化に努め，類似団体平均の水準までの低下を図る。</a:t>
          </a:r>
        </a:p>
        <a:p>
          <a:endParaRP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0" name="テキスト ボックス 239"/>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2" name="テキスト ボックス 241"/>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98425</xdr:rowOff>
    </xdr:from>
    <xdr:to>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153035</xdr:rowOff>
    </xdr:from>
    <xdr:to>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98425</xdr:rowOff>
    </xdr:from>
    <xdr:to>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141605</xdr:rowOff>
    </xdr:from>
    <xdr:to>
      <xdr:col>81</xdr:col>
      <xdr:colOff>44450</xdr:colOff>
      <xdr:row>86</xdr:row>
      <xdr:rowOff>141605</xdr:rowOff>
    </xdr:to>
    <xdr:cxnSp macro="">
      <xdr:nvCxnSpPr>
        <xdr:cNvPr id="257" name="直線コネクタ 256"/>
        <xdr:cNvCxnSpPr/>
      </xdr:nvCxnSpPr>
      <xdr:spPr>
        <a:xfrm>
          <a:off x="16179800" y="14886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52070</xdr:rowOff>
    </xdr:from>
    <xdr:ext cx="762000" cy="254000"/>
    <xdr:sp macro="" textlink="">
      <xdr:nvSpPr>
        <xdr:cNvPr id="258" name="給与水準   （国との比較）平均値テキスト"/>
        <xdr:cNvSpPr txBox="1"/>
      </xdr:nvSpPr>
      <xdr:spPr>
        <a:xfrm>
          <a:off x="17106900" y="146253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34925</xdr:rowOff>
    </xdr:from>
    <xdr:to>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141605</xdr:rowOff>
    </xdr:from>
    <xdr:to>
      <xdr:col>77</xdr:col>
      <xdr:colOff>44450</xdr:colOff>
      <xdr:row>87</xdr:row>
      <xdr:rowOff>10795</xdr:rowOff>
    </xdr:to>
    <xdr:cxnSp macro="">
      <xdr:nvCxnSpPr>
        <xdr:cNvPr id="260" name="直線コネクタ 259"/>
        <xdr:cNvCxnSpPr/>
      </xdr:nvCxnSpPr>
      <xdr:spPr>
        <a:xfrm flipV="1">
          <a:off x="15290800" y="148863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34925</xdr:rowOff>
    </xdr:from>
    <xdr:to>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146685</xdr:rowOff>
    </xdr:from>
    <xdr:ext cx="736600" cy="254000"/>
    <xdr:sp macro="" textlink="">
      <xdr:nvSpPr>
        <xdr:cNvPr id="262" name="テキスト ボックス 261"/>
        <xdr:cNvSpPr txBox="1"/>
      </xdr:nvSpPr>
      <xdr:spPr>
        <a:xfrm>
          <a:off x="15798800" y="145484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166370</xdr:rowOff>
    </xdr:from>
    <xdr:to>
      <xdr:col>72</xdr:col>
      <xdr:colOff>203200</xdr:colOff>
      <xdr:row>87</xdr:row>
      <xdr:rowOff>10795</xdr:rowOff>
    </xdr:to>
    <xdr:cxnSp macro="">
      <xdr:nvCxnSpPr>
        <xdr:cNvPr id="263" name="直線コネクタ 262"/>
        <xdr:cNvCxnSpPr/>
      </xdr:nvCxnSpPr>
      <xdr:spPr>
        <a:xfrm>
          <a:off x="14401800" y="149110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138430</xdr:rowOff>
    </xdr:from>
    <xdr:ext cx="762000" cy="259080"/>
    <xdr:sp macro="" textlink="">
      <xdr:nvSpPr>
        <xdr:cNvPr id="265" name="テキスト ボックス 264"/>
        <xdr:cNvSpPr txBox="1"/>
      </xdr:nvSpPr>
      <xdr:spPr>
        <a:xfrm>
          <a:off x="14909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125730</xdr:rowOff>
    </xdr:from>
    <xdr:to>
      <xdr:col>68</xdr:col>
      <xdr:colOff>152400</xdr:colOff>
      <xdr:row>86</xdr:row>
      <xdr:rowOff>166370</xdr:rowOff>
    </xdr:to>
    <xdr:cxnSp macro="">
      <xdr:nvCxnSpPr>
        <xdr:cNvPr id="266" name="直線コネクタ 265"/>
        <xdr:cNvCxnSpPr/>
      </xdr:nvCxnSpPr>
      <xdr:spPr>
        <a:xfrm>
          <a:off x="13512800" y="14870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133985</xdr:rowOff>
    </xdr:from>
    <xdr:to>
      <xdr:col>68</xdr:col>
      <xdr:colOff>203200</xdr:colOff>
      <xdr:row>86</xdr:row>
      <xdr:rowOff>64135</xdr:rowOff>
    </xdr:to>
    <xdr:sp macro="" textlink="">
      <xdr:nvSpPr>
        <xdr:cNvPr id="267" name="フローチャート: 判断 266"/>
        <xdr:cNvSpPr/>
      </xdr:nvSpPr>
      <xdr:spPr>
        <a:xfrm>
          <a:off x="14351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74930</xdr:rowOff>
    </xdr:from>
    <xdr:ext cx="762000" cy="254000"/>
    <xdr:sp macro="" textlink="">
      <xdr:nvSpPr>
        <xdr:cNvPr id="268" name="テキスト ボックス 267"/>
        <xdr:cNvSpPr txBox="1"/>
      </xdr:nvSpPr>
      <xdr:spPr>
        <a:xfrm>
          <a:off x="14020800" y="14476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133985</xdr:rowOff>
    </xdr:from>
    <xdr:to>
      <xdr:col>64</xdr:col>
      <xdr:colOff>152400</xdr:colOff>
      <xdr:row>86</xdr:row>
      <xdr:rowOff>64135</xdr:rowOff>
    </xdr:to>
    <xdr:sp macro="" textlink="">
      <xdr:nvSpPr>
        <xdr:cNvPr id="269" name="フローチャート: 判断 268"/>
        <xdr:cNvSpPr/>
      </xdr:nvSpPr>
      <xdr:spPr>
        <a:xfrm>
          <a:off x="13462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74930</xdr:rowOff>
    </xdr:from>
    <xdr:ext cx="762000" cy="254000"/>
    <xdr:sp macro="" textlink="">
      <xdr:nvSpPr>
        <xdr:cNvPr id="270" name="テキスト ボックス 269"/>
        <xdr:cNvSpPr txBox="1"/>
      </xdr:nvSpPr>
      <xdr:spPr>
        <a:xfrm>
          <a:off x="13131800" y="14476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90805</xdr:rowOff>
    </xdr:from>
    <xdr:to>
      <xdr:col>81</xdr:col>
      <xdr:colOff>95250</xdr:colOff>
      <xdr:row>87</xdr:row>
      <xdr:rowOff>20955</xdr:rowOff>
    </xdr:to>
    <xdr:sp macro="" textlink="">
      <xdr:nvSpPr>
        <xdr:cNvPr id="276" name="楕円 275"/>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63500</xdr:rowOff>
    </xdr:from>
    <xdr:ext cx="762000" cy="254000"/>
    <xdr:sp macro="" textlink="">
      <xdr:nvSpPr>
        <xdr:cNvPr id="277" name="給与水準   （国との比較）該当値テキスト"/>
        <xdr:cNvSpPr txBox="1"/>
      </xdr:nvSpPr>
      <xdr:spPr>
        <a:xfrm>
          <a:off x="17106900" y="14808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8" name="楕円 277"/>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4000"/>
    <xdr:sp macro="" textlink="">
      <xdr:nvSpPr>
        <xdr:cNvPr id="279" name="テキスト ボックス 278"/>
        <xdr:cNvSpPr txBox="1"/>
      </xdr:nvSpPr>
      <xdr:spPr>
        <a:xfrm>
          <a:off x="15798800" y="149225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132080</xdr:rowOff>
    </xdr:from>
    <xdr:to>
      <xdr:col>73</xdr:col>
      <xdr:colOff>44450</xdr:colOff>
      <xdr:row>87</xdr:row>
      <xdr:rowOff>61595</xdr:rowOff>
    </xdr:to>
    <xdr:sp macro="" textlink="">
      <xdr:nvSpPr>
        <xdr:cNvPr id="280" name="楕円 279"/>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46355</xdr:rowOff>
    </xdr:from>
    <xdr:ext cx="762000" cy="259080"/>
    <xdr:sp macro="" textlink="">
      <xdr:nvSpPr>
        <xdr:cNvPr id="281" name="テキスト ボックス 280"/>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114935</xdr:rowOff>
    </xdr:from>
    <xdr:to>
      <xdr:col>68</xdr:col>
      <xdr:colOff>203200</xdr:colOff>
      <xdr:row>87</xdr:row>
      <xdr:rowOff>45085</xdr:rowOff>
    </xdr:to>
    <xdr:sp macro="" textlink="">
      <xdr:nvSpPr>
        <xdr:cNvPr id="282" name="楕円 281"/>
        <xdr:cNvSpPr/>
      </xdr:nvSpPr>
      <xdr:spPr>
        <a:xfrm>
          <a:off x="14351000" y="148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29845</xdr:rowOff>
    </xdr:from>
    <xdr:ext cx="762000" cy="254000"/>
    <xdr:sp macro="" textlink="">
      <xdr:nvSpPr>
        <xdr:cNvPr id="283" name="テキスト ボックス 282"/>
        <xdr:cNvSpPr txBox="1"/>
      </xdr:nvSpPr>
      <xdr:spPr>
        <a:xfrm>
          <a:off x="14020800" y="14945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4" name="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161290</xdr:rowOff>
    </xdr:from>
    <xdr:ext cx="762000" cy="259080"/>
    <xdr:sp macro="" textlink="">
      <xdr:nvSpPr>
        <xdr:cNvPr id="285" name="テキスト ボックス 284"/>
        <xdr:cNvSpPr txBox="1"/>
      </xdr:nvSpPr>
      <xdr:spPr>
        <a:xfrm>
          <a:off x="13131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695"/>
    <xdr:sp macro="" textlink="">
      <xdr:nvSpPr>
        <xdr:cNvPr id="288" name="テキスト ボックス 287"/>
        <xdr:cNvSpPr txBox="1"/>
      </xdr:nvSpPr>
      <xdr:spPr>
        <a:xfrm>
          <a:off x="15630525"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a:p>
          <a:r>
            <a:rPr lang="ja-JP" altLang="en-US"/>
            <a:t>近年では職員数が増加しているが，類似団体内の平均を1.58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1" name="テキスト ボックス 310"/>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3" name="テキスト ボックス 312"/>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5080</xdr:rowOff>
    </xdr:from>
    <xdr:to>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5080</xdr:rowOff>
    </xdr:from>
    <xdr:to>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92075</xdr:rowOff>
    </xdr:from>
    <xdr:to>
      <xdr:col>81</xdr:col>
      <xdr:colOff>44450</xdr:colOff>
      <xdr:row>61</xdr:row>
      <xdr:rowOff>107950</xdr:rowOff>
    </xdr:to>
    <xdr:cxnSp macro="">
      <xdr:nvCxnSpPr>
        <xdr:cNvPr id="322" name="直線コネクタ 321"/>
        <xdr:cNvCxnSpPr/>
      </xdr:nvCxnSpPr>
      <xdr:spPr>
        <a:xfrm>
          <a:off x="16179800" y="105505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39370</xdr:rowOff>
    </xdr:from>
    <xdr:ext cx="762000" cy="259080"/>
    <xdr:sp macro="" textlink="">
      <xdr:nvSpPr>
        <xdr:cNvPr id="323" name="定員管理の状況平均値テキスト"/>
        <xdr:cNvSpPr txBox="1"/>
      </xdr:nvSpPr>
      <xdr:spPr>
        <a:xfrm>
          <a:off x="1710690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67310</xdr:rowOff>
    </xdr:from>
    <xdr:to>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60960</xdr:rowOff>
    </xdr:from>
    <xdr:to>
      <xdr:col>77</xdr:col>
      <xdr:colOff>44450</xdr:colOff>
      <xdr:row>61</xdr:row>
      <xdr:rowOff>92075</xdr:rowOff>
    </xdr:to>
    <xdr:cxnSp macro="">
      <xdr:nvCxnSpPr>
        <xdr:cNvPr id="325" name="直線コネクタ 324"/>
        <xdr:cNvCxnSpPr/>
      </xdr:nvCxnSpPr>
      <xdr:spPr>
        <a:xfrm>
          <a:off x="15290800" y="10519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52070</xdr:rowOff>
    </xdr:from>
    <xdr:to>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138430</xdr:rowOff>
    </xdr:from>
    <xdr:ext cx="736600" cy="259080"/>
    <xdr:sp macro="" textlink="">
      <xdr:nvSpPr>
        <xdr:cNvPr id="327" name="テキスト ボックス 326"/>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46990</xdr:rowOff>
    </xdr:from>
    <xdr:to>
      <xdr:col>72</xdr:col>
      <xdr:colOff>203200</xdr:colOff>
      <xdr:row>61</xdr:row>
      <xdr:rowOff>60960</xdr:rowOff>
    </xdr:to>
    <xdr:cxnSp macro="">
      <xdr:nvCxnSpPr>
        <xdr:cNvPr id="328" name="直線コネクタ 327"/>
        <xdr:cNvCxnSpPr/>
      </xdr:nvCxnSpPr>
      <xdr:spPr>
        <a:xfrm>
          <a:off x="14401800" y="10505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149225</xdr:rowOff>
    </xdr:from>
    <xdr:to>
      <xdr:col>73</xdr:col>
      <xdr:colOff>44450</xdr:colOff>
      <xdr:row>62</xdr:row>
      <xdr:rowOff>79375</xdr:rowOff>
    </xdr:to>
    <xdr:sp macro="" textlink="">
      <xdr:nvSpPr>
        <xdr:cNvPr id="329" name="フローチャート: 判断 328"/>
        <xdr:cNvSpPr/>
      </xdr:nvSpPr>
      <xdr:spPr>
        <a:xfrm>
          <a:off x="15240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64135</xdr:rowOff>
    </xdr:from>
    <xdr:ext cx="762000" cy="254000"/>
    <xdr:sp macro="" textlink="">
      <xdr:nvSpPr>
        <xdr:cNvPr id="330" name="テキスト ボックス 329"/>
        <xdr:cNvSpPr txBox="1"/>
      </xdr:nvSpPr>
      <xdr:spPr>
        <a:xfrm>
          <a:off x="14909800" y="10694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34290</xdr:rowOff>
    </xdr:from>
    <xdr:to>
      <xdr:col>68</xdr:col>
      <xdr:colOff>152400</xdr:colOff>
      <xdr:row>61</xdr:row>
      <xdr:rowOff>46990</xdr:rowOff>
    </xdr:to>
    <xdr:cxnSp macro="">
      <xdr:nvCxnSpPr>
        <xdr:cNvPr id="331" name="直線コネクタ 330"/>
        <xdr:cNvCxnSpPr/>
      </xdr:nvCxnSpPr>
      <xdr:spPr>
        <a:xfrm>
          <a:off x="13512800" y="104927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128270</xdr:rowOff>
    </xdr:from>
    <xdr:to>
      <xdr:col>68</xdr:col>
      <xdr:colOff>203200</xdr:colOff>
      <xdr:row>62</xdr:row>
      <xdr:rowOff>58420</xdr:rowOff>
    </xdr:to>
    <xdr:sp macro="" textlink="">
      <xdr:nvSpPr>
        <xdr:cNvPr id="332" name="フローチャート: 判断 331"/>
        <xdr:cNvSpPr/>
      </xdr:nvSpPr>
      <xdr:spPr>
        <a:xfrm>
          <a:off x="143510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43180</xdr:rowOff>
    </xdr:from>
    <xdr:ext cx="762000" cy="254000"/>
    <xdr:sp macro="" textlink="">
      <xdr:nvSpPr>
        <xdr:cNvPr id="333" name="テキスト ボックス 332"/>
        <xdr:cNvSpPr txBox="1"/>
      </xdr:nvSpPr>
      <xdr:spPr>
        <a:xfrm>
          <a:off x="14020800" y="10673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120650</xdr:rowOff>
    </xdr:from>
    <xdr:to>
      <xdr:col>64</xdr:col>
      <xdr:colOff>152400</xdr:colOff>
      <xdr:row>62</xdr:row>
      <xdr:rowOff>50165</xdr:rowOff>
    </xdr:to>
    <xdr:sp macro="" textlink="">
      <xdr:nvSpPr>
        <xdr:cNvPr id="334" name="フローチャート: 判断 333"/>
        <xdr:cNvSpPr/>
      </xdr:nvSpPr>
      <xdr:spPr>
        <a:xfrm>
          <a:off x="13462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34925</xdr:rowOff>
    </xdr:from>
    <xdr:ext cx="762000" cy="259080"/>
    <xdr:sp macro="" textlink="">
      <xdr:nvSpPr>
        <xdr:cNvPr id="335" name="テキスト ボックス 334"/>
        <xdr:cNvSpPr txBox="1"/>
      </xdr:nvSpPr>
      <xdr:spPr>
        <a:xfrm>
          <a:off x="13131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6" name="テキスト ボックス 335"/>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7" name="テキスト ボックス 336"/>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8" name="テキスト ボックス 337"/>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9" name="テキスト ボックス 338"/>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0" name="テキスト ボックス 339"/>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57150</xdr:rowOff>
    </xdr:from>
    <xdr:to>
      <xdr:col>81</xdr:col>
      <xdr:colOff>95250</xdr:colOff>
      <xdr:row>61</xdr:row>
      <xdr:rowOff>158750</xdr:rowOff>
    </xdr:to>
    <xdr:sp macro="" textlink="">
      <xdr:nvSpPr>
        <xdr:cNvPr id="341" name="楕円 340"/>
        <xdr:cNvSpPr/>
      </xdr:nvSpPr>
      <xdr:spPr>
        <a:xfrm>
          <a:off x="16967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73660</xdr:rowOff>
    </xdr:from>
    <xdr:ext cx="762000" cy="259080"/>
    <xdr:sp macro="" textlink="">
      <xdr:nvSpPr>
        <xdr:cNvPr id="342" name="定員管理の状況該当値テキスト"/>
        <xdr:cNvSpPr txBox="1"/>
      </xdr:nvSpPr>
      <xdr:spPr>
        <a:xfrm>
          <a:off x="17106900" y="1036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41275</xdr:rowOff>
    </xdr:from>
    <xdr:to>
      <xdr:col>77</xdr:col>
      <xdr:colOff>95250</xdr:colOff>
      <xdr:row>61</xdr:row>
      <xdr:rowOff>143510</xdr:rowOff>
    </xdr:to>
    <xdr:sp macro="" textlink="">
      <xdr:nvSpPr>
        <xdr:cNvPr id="343" name="楕円 342"/>
        <xdr:cNvSpPr/>
      </xdr:nvSpPr>
      <xdr:spPr>
        <a:xfrm>
          <a:off x="16129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153035</xdr:rowOff>
    </xdr:from>
    <xdr:ext cx="736600" cy="259080"/>
    <xdr:sp macro="" textlink="">
      <xdr:nvSpPr>
        <xdr:cNvPr id="344" name="テキスト ボックス 343"/>
        <xdr:cNvSpPr txBox="1"/>
      </xdr:nvSpPr>
      <xdr:spPr>
        <a:xfrm>
          <a:off x="15798800" y="1026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10160</xdr:rowOff>
    </xdr:from>
    <xdr:to>
      <xdr:col>73</xdr:col>
      <xdr:colOff>44450</xdr:colOff>
      <xdr:row>61</xdr:row>
      <xdr:rowOff>111760</xdr:rowOff>
    </xdr:to>
    <xdr:sp macro="" textlink="">
      <xdr:nvSpPr>
        <xdr:cNvPr id="345" name="楕円 344"/>
        <xdr:cNvSpPr/>
      </xdr:nvSpPr>
      <xdr:spPr>
        <a:xfrm>
          <a:off x="152400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121920</xdr:rowOff>
    </xdr:from>
    <xdr:ext cx="762000" cy="254000"/>
    <xdr:sp macro="" textlink="">
      <xdr:nvSpPr>
        <xdr:cNvPr id="346" name="テキスト ボックス 345"/>
        <xdr:cNvSpPr txBox="1"/>
      </xdr:nvSpPr>
      <xdr:spPr>
        <a:xfrm>
          <a:off x="14909800" y="10237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107950</xdr:rowOff>
    </xdr:from>
    <xdr:ext cx="762000" cy="259080"/>
    <xdr:sp macro="" textlink="">
      <xdr:nvSpPr>
        <xdr:cNvPr id="348" name="テキスト ボックス 347"/>
        <xdr:cNvSpPr txBox="1"/>
      </xdr:nvSpPr>
      <xdr:spPr>
        <a:xfrm>
          <a:off x="14020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154940</xdr:rowOff>
    </xdr:from>
    <xdr:to>
      <xdr:col>64</xdr:col>
      <xdr:colOff>152400</xdr:colOff>
      <xdr:row>61</xdr:row>
      <xdr:rowOff>85090</xdr:rowOff>
    </xdr:to>
    <xdr:sp macro="" textlink="">
      <xdr:nvSpPr>
        <xdr:cNvPr id="349" name="楕円 348"/>
        <xdr:cNvSpPr/>
      </xdr:nvSpPr>
      <xdr:spPr>
        <a:xfrm>
          <a:off x="13462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95250</xdr:rowOff>
    </xdr:from>
    <xdr:ext cx="762000" cy="259080"/>
    <xdr:sp macro="" textlink="">
      <xdr:nvSpPr>
        <xdr:cNvPr id="350" name="テキスト ボックス 349"/>
        <xdr:cNvSpPr txBox="1"/>
      </xdr:nvSpPr>
      <xdr:spPr>
        <a:xfrm>
          <a:off x="13131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3" name="テキスト ボックス 352"/>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実質公債費比率については，過去からの起債抑制計画・繰上償還による公債費の削減により前年度と比較して0.2％改善し，類似団体内の平均を4.5％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p>
        <a:p>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70" name="テキスト ボックス 369"/>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2" name="テキスト ボックス 371"/>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4" name="テキスト ボックス 373"/>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60960</xdr:rowOff>
    </xdr:from>
    <xdr:to>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86995</xdr:rowOff>
    </xdr:from>
    <xdr:ext cx="762000" cy="254000"/>
    <xdr:sp macro="" textlink="">
      <xdr:nvSpPr>
        <xdr:cNvPr id="380" name="公債費負担の状況最小値テキスト"/>
        <xdr:cNvSpPr txBox="1"/>
      </xdr:nvSpPr>
      <xdr:spPr>
        <a:xfrm>
          <a:off x="17106900" y="7630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114935</xdr:rowOff>
    </xdr:from>
    <xdr:to>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60960</xdr:rowOff>
    </xdr:from>
    <xdr:to>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114935</xdr:rowOff>
    </xdr:from>
    <xdr:to>
      <xdr:col>81</xdr:col>
      <xdr:colOff>44450</xdr:colOff>
      <xdr:row>36</xdr:row>
      <xdr:rowOff>119380</xdr:rowOff>
    </xdr:to>
    <xdr:cxnSp macro="">
      <xdr:nvCxnSpPr>
        <xdr:cNvPr id="384" name="直線コネクタ 383"/>
        <xdr:cNvCxnSpPr/>
      </xdr:nvCxnSpPr>
      <xdr:spPr>
        <a:xfrm flipV="1">
          <a:off x="16179800" y="62871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127000</xdr:rowOff>
    </xdr:from>
    <xdr:ext cx="762000" cy="259080"/>
    <xdr:sp macro="" textlink="">
      <xdr:nvSpPr>
        <xdr:cNvPr id="385" name="公債費負担の状況平均値テキスト"/>
        <xdr:cNvSpPr txBox="1"/>
      </xdr:nvSpPr>
      <xdr:spPr>
        <a:xfrm>
          <a:off x="1710690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154940</xdr:rowOff>
    </xdr:from>
    <xdr:to>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119380</xdr:rowOff>
    </xdr:from>
    <xdr:to>
      <xdr:col>77</xdr:col>
      <xdr:colOff>44450</xdr:colOff>
      <xdr:row>36</xdr:row>
      <xdr:rowOff>133350</xdr:rowOff>
    </xdr:to>
    <xdr:cxnSp macro="">
      <xdr:nvCxnSpPr>
        <xdr:cNvPr id="387" name="直線コネクタ 386"/>
        <xdr:cNvCxnSpPr/>
      </xdr:nvCxnSpPr>
      <xdr:spPr>
        <a:xfrm flipV="1">
          <a:off x="15290800" y="629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73660</xdr:rowOff>
    </xdr:from>
    <xdr:ext cx="736600" cy="259080"/>
    <xdr:sp macro="" textlink="">
      <xdr:nvSpPr>
        <xdr:cNvPr id="389" name="テキスト ボックス 388"/>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133350</xdr:rowOff>
    </xdr:from>
    <xdr:to>
      <xdr:col>72</xdr:col>
      <xdr:colOff>203200</xdr:colOff>
      <xdr:row>36</xdr:row>
      <xdr:rowOff>157480</xdr:rowOff>
    </xdr:to>
    <xdr:cxnSp macro="">
      <xdr:nvCxnSpPr>
        <xdr:cNvPr id="390" name="直線コネクタ 389"/>
        <xdr:cNvCxnSpPr/>
      </xdr:nvCxnSpPr>
      <xdr:spPr>
        <a:xfrm flipV="1">
          <a:off x="14401800" y="63055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91" name="フローチャート: 判断 390"/>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63500</xdr:rowOff>
    </xdr:from>
    <xdr:ext cx="762000" cy="254000"/>
    <xdr:sp macro="" textlink="">
      <xdr:nvSpPr>
        <xdr:cNvPr id="392" name="テキスト ボックス 391"/>
        <xdr:cNvSpPr txBox="1"/>
      </xdr:nvSpPr>
      <xdr:spPr>
        <a:xfrm>
          <a:off x="14909800" y="64071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157480</xdr:rowOff>
    </xdr:from>
    <xdr:to>
      <xdr:col>68</xdr:col>
      <xdr:colOff>152400</xdr:colOff>
      <xdr:row>37</xdr:row>
      <xdr:rowOff>8255</xdr:rowOff>
    </xdr:to>
    <xdr:cxnSp macro="">
      <xdr:nvCxnSpPr>
        <xdr:cNvPr id="393" name="直線コネクタ 392"/>
        <xdr:cNvCxnSpPr/>
      </xdr:nvCxnSpPr>
      <xdr:spPr>
        <a:xfrm flipV="1">
          <a:off x="13512800" y="63296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167005</xdr:rowOff>
    </xdr:from>
    <xdr:to>
      <xdr:col>68</xdr:col>
      <xdr:colOff>203200</xdr:colOff>
      <xdr:row>37</xdr:row>
      <xdr:rowOff>97790</xdr:rowOff>
    </xdr:to>
    <xdr:sp macro="" textlink="">
      <xdr:nvSpPr>
        <xdr:cNvPr id="394" name="フローチャート: 判断 393"/>
        <xdr:cNvSpPr/>
      </xdr:nvSpPr>
      <xdr:spPr>
        <a:xfrm>
          <a:off x="143510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81915</xdr:rowOff>
    </xdr:from>
    <xdr:ext cx="762000" cy="259080"/>
    <xdr:sp macro="" textlink="">
      <xdr:nvSpPr>
        <xdr:cNvPr id="395" name="テキスト ボックス 394"/>
        <xdr:cNvSpPr txBox="1"/>
      </xdr:nvSpPr>
      <xdr:spPr>
        <a:xfrm>
          <a:off x="14020800" y="642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17780</xdr:rowOff>
    </xdr:from>
    <xdr:to>
      <xdr:col>64</xdr:col>
      <xdr:colOff>152400</xdr:colOff>
      <xdr:row>37</xdr:row>
      <xdr:rowOff>119380</xdr:rowOff>
    </xdr:to>
    <xdr:sp macro="" textlink="">
      <xdr:nvSpPr>
        <xdr:cNvPr id="396" name="フローチャート: 判断 395"/>
        <xdr:cNvSpPr/>
      </xdr:nvSpPr>
      <xdr:spPr>
        <a:xfrm>
          <a:off x="134620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104140</xdr:rowOff>
    </xdr:from>
    <xdr:ext cx="762000" cy="259080"/>
    <xdr:sp macro="" textlink="">
      <xdr:nvSpPr>
        <xdr:cNvPr id="397" name="テキスト ボックス 396"/>
        <xdr:cNvSpPr txBox="1"/>
      </xdr:nvSpPr>
      <xdr:spPr>
        <a:xfrm>
          <a:off x="13131800" y="644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64135</xdr:rowOff>
    </xdr:from>
    <xdr:to>
      <xdr:col>81</xdr:col>
      <xdr:colOff>95250</xdr:colOff>
      <xdr:row>36</xdr:row>
      <xdr:rowOff>166370</xdr:rowOff>
    </xdr:to>
    <xdr:sp macro="" textlink="">
      <xdr:nvSpPr>
        <xdr:cNvPr id="403" name="楕円 402"/>
        <xdr:cNvSpPr/>
      </xdr:nvSpPr>
      <xdr:spPr>
        <a:xfrm>
          <a:off x="169672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156845</xdr:rowOff>
    </xdr:from>
    <xdr:ext cx="762000" cy="254000"/>
    <xdr:sp macro="" textlink="">
      <xdr:nvSpPr>
        <xdr:cNvPr id="404" name="公債費負担の状況該当値テキスト"/>
        <xdr:cNvSpPr txBox="1"/>
      </xdr:nvSpPr>
      <xdr:spPr>
        <a:xfrm>
          <a:off x="17106900" y="6157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68580</xdr:rowOff>
    </xdr:from>
    <xdr:to>
      <xdr:col>77</xdr:col>
      <xdr:colOff>95250</xdr:colOff>
      <xdr:row>36</xdr:row>
      <xdr:rowOff>170180</xdr:rowOff>
    </xdr:to>
    <xdr:sp macro="" textlink="">
      <xdr:nvSpPr>
        <xdr:cNvPr id="405" name="楕円 404"/>
        <xdr:cNvSpPr/>
      </xdr:nvSpPr>
      <xdr:spPr>
        <a:xfrm>
          <a:off x="1612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xdr:rowOff>
    </xdr:from>
    <xdr:ext cx="736600" cy="254000"/>
    <xdr:sp macro="" textlink="">
      <xdr:nvSpPr>
        <xdr:cNvPr id="406" name="テキスト ボックス 405"/>
        <xdr:cNvSpPr txBox="1"/>
      </xdr:nvSpPr>
      <xdr:spPr>
        <a:xfrm>
          <a:off x="15798800" y="60096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82550</xdr:rowOff>
    </xdr:from>
    <xdr:to>
      <xdr:col>73</xdr:col>
      <xdr:colOff>44450</xdr:colOff>
      <xdr:row>37</xdr:row>
      <xdr:rowOff>12700</xdr:rowOff>
    </xdr:to>
    <xdr:sp macro="" textlink="">
      <xdr:nvSpPr>
        <xdr:cNvPr id="407" name="楕円 406"/>
        <xdr:cNvSpPr/>
      </xdr:nvSpPr>
      <xdr:spPr>
        <a:xfrm>
          <a:off x="152400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22860</xdr:rowOff>
    </xdr:from>
    <xdr:ext cx="762000" cy="259080"/>
    <xdr:sp macro="" textlink="">
      <xdr:nvSpPr>
        <xdr:cNvPr id="408" name="テキスト ボックス 407"/>
        <xdr:cNvSpPr txBox="1"/>
      </xdr:nvSpPr>
      <xdr:spPr>
        <a:xfrm>
          <a:off x="14909800" y="602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106680</xdr:rowOff>
    </xdr:from>
    <xdr:to>
      <xdr:col>68</xdr:col>
      <xdr:colOff>203200</xdr:colOff>
      <xdr:row>37</xdr:row>
      <xdr:rowOff>36830</xdr:rowOff>
    </xdr:to>
    <xdr:sp macro="" textlink="">
      <xdr:nvSpPr>
        <xdr:cNvPr id="409" name="楕円 408"/>
        <xdr:cNvSpPr/>
      </xdr:nvSpPr>
      <xdr:spPr>
        <a:xfrm>
          <a:off x="1435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46990</xdr:rowOff>
    </xdr:from>
    <xdr:ext cx="762000" cy="259080"/>
    <xdr:sp macro="" textlink="">
      <xdr:nvSpPr>
        <xdr:cNvPr id="410" name="テキスト ボックス 409"/>
        <xdr:cNvSpPr txBox="1"/>
      </xdr:nvSpPr>
      <xdr:spPr>
        <a:xfrm>
          <a:off x="14020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128905</xdr:rowOff>
    </xdr:from>
    <xdr:to>
      <xdr:col>64</xdr:col>
      <xdr:colOff>152400</xdr:colOff>
      <xdr:row>37</xdr:row>
      <xdr:rowOff>59055</xdr:rowOff>
    </xdr:to>
    <xdr:sp macro="" textlink="">
      <xdr:nvSpPr>
        <xdr:cNvPr id="411" name="楕円 410"/>
        <xdr:cNvSpPr/>
      </xdr:nvSpPr>
      <xdr:spPr>
        <a:xfrm>
          <a:off x="134620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69215</xdr:rowOff>
    </xdr:from>
    <xdr:ext cx="762000" cy="259080"/>
    <xdr:sp macro="" textlink="">
      <xdr:nvSpPr>
        <xdr:cNvPr id="412" name="テキスト ボックス 411"/>
        <xdr:cNvSpPr txBox="1"/>
      </xdr:nvSpPr>
      <xdr:spPr>
        <a:xfrm>
          <a:off x="13131800" y="606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5" name="テキスト ボックス 414"/>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将来負担比率については，類似団体内の平均を下回っており，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p>
        <a:p>
          <a:endParaRPr/>
        </a:p>
      </xdr:txBody>
    </xdr:sp>
    <xdr:clientData/>
  </xdr:twoCellAnchor>
  <xdr:oneCellAnchor>
    <xdr:from>
      <xdr:col>61</xdr:col>
      <xdr:colOff>6350</xdr:colOff>
      <xdr:row>10</xdr:row>
      <xdr:rowOff>63500</xdr:rowOff>
    </xdr:from>
    <xdr:ext cx="298450" cy="220345"/>
    <xdr:sp macro="" textlink="">
      <xdr:nvSpPr>
        <xdr:cNvPr id="426" name="テキスト ボックス 425"/>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30" name="テキスト ボックス 429"/>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96520</xdr:rowOff>
    </xdr:from>
    <xdr:to>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100330</xdr:rowOff>
    </xdr:from>
    <xdr:ext cx="762000" cy="254000"/>
    <xdr:sp macro="" textlink="">
      <xdr:nvSpPr>
        <xdr:cNvPr id="444" name="将来負担の状況平均値テキスト"/>
        <xdr:cNvSpPr txBox="1"/>
      </xdr:nvSpPr>
      <xdr:spPr>
        <a:xfrm>
          <a:off x="17106900" y="250063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128270</xdr:rowOff>
    </xdr:from>
    <xdr:to>
      <xdr:col>81</xdr:col>
      <xdr:colOff>95250</xdr:colOff>
      <xdr:row>15</xdr:row>
      <xdr:rowOff>58420</xdr:rowOff>
    </xdr:to>
    <xdr:sp macro="" textlink="">
      <xdr:nvSpPr>
        <xdr:cNvPr id="445" name="フローチャート: 判断 444"/>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132080</xdr:rowOff>
    </xdr:from>
    <xdr:to>
      <xdr:col>77</xdr:col>
      <xdr:colOff>95250</xdr:colOff>
      <xdr:row>15</xdr:row>
      <xdr:rowOff>61595</xdr:rowOff>
    </xdr:to>
    <xdr:sp macro="" textlink="">
      <xdr:nvSpPr>
        <xdr:cNvPr id="446" name="フローチャート: 判断 445"/>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47" name="テキスト ボックス 446"/>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79375</xdr:rowOff>
    </xdr:from>
    <xdr:to>
      <xdr:col>73</xdr:col>
      <xdr:colOff>44450</xdr:colOff>
      <xdr:row>15</xdr:row>
      <xdr:rowOff>9525</xdr:rowOff>
    </xdr:to>
    <xdr:sp macro="" textlink="">
      <xdr:nvSpPr>
        <xdr:cNvPr id="448" name="フローチャート: 判断 447"/>
        <xdr:cNvSpPr/>
      </xdr:nvSpPr>
      <xdr:spPr>
        <a:xfrm>
          <a:off x="15240000" y="247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19685</xdr:rowOff>
    </xdr:from>
    <xdr:ext cx="762000" cy="254000"/>
    <xdr:sp macro="" textlink="">
      <xdr:nvSpPr>
        <xdr:cNvPr id="449" name="テキスト ボックス 448"/>
        <xdr:cNvSpPr txBox="1"/>
      </xdr:nvSpPr>
      <xdr:spPr>
        <a:xfrm>
          <a:off x="14909800" y="22485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117475</xdr:rowOff>
    </xdr:from>
    <xdr:to>
      <xdr:col>68</xdr:col>
      <xdr:colOff>203200</xdr:colOff>
      <xdr:row>15</xdr:row>
      <xdr:rowOff>47625</xdr:rowOff>
    </xdr:to>
    <xdr:sp macro="" textlink="">
      <xdr:nvSpPr>
        <xdr:cNvPr id="450" name="フローチャート: 判断 449"/>
        <xdr:cNvSpPr/>
      </xdr:nvSpPr>
      <xdr:spPr>
        <a:xfrm>
          <a:off x="14351000" y="25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57785</xdr:rowOff>
    </xdr:from>
    <xdr:ext cx="762000" cy="259080"/>
    <xdr:sp macro="" textlink="">
      <xdr:nvSpPr>
        <xdr:cNvPr id="451" name="テキスト ボックス 450"/>
        <xdr:cNvSpPr txBox="1"/>
      </xdr:nvSpPr>
      <xdr:spPr>
        <a:xfrm>
          <a:off x="14020800" y="228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127635</xdr:rowOff>
    </xdr:from>
    <xdr:to>
      <xdr:col>64</xdr:col>
      <xdr:colOff>152400</xdr:colOff>
      <xdr:row>15</xdr:row>
      <xdr:rowOff>57785</xdr:rowOff>
    </xdr:to>
    <xdr:sp macro="" textlink="">
      <xdr:nvSpPr>
        <xdr:cNvPr id="452" name="フローチャート: 判断 451"/>
        <xdr:cNvSpPr/>
      </xdr:nvSpPr>
      <xdr:spPr>
        <a:xfrm>
          <a:off x="134620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42545</xdr:rowOff>
    </xdr:from>
    <xdr:ext cx="762000" cy="254000"/>
    <xdr:sp macro="" textlink="">
      <xdr:nvSpPr>
        <xdr:cNvPr id="453" name="テキスト ボックス 452"/>
        <xdr:cNvSpPr txBox="1"/>
      </xdr:nvSpPr>
      <xdr:spPr>
        <a:xfrm>
          <a:off x="13131800" y="2614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64</xdr:col>
      <xdr:colOff>50800</xdr:colOff>
      <xdr:row>14</xdr:row>
      <xdr:rowOff>3810</xdr:rowOff>
    </xdr:from>
    <xdr:to>
      <xdr:col>64</xdr:col>
      <xdr:colOff>152400</xdr:colOff>
      <xdr:row>14</xdr:row>
      <xdr:rowOff>105410</xdr:rowOff>
    </xdr:to>
    <xdr:sp macro="" textlink="">
      <xdr:nvSpPr>
        <xdr:cNvPr id="459" name="楕円 458"/>
        <xdr:cNvSpPr/>
      </xdr:nvSpPr>
      <xdr:spPr>
        <a:xfrm>
          <a:off x="13462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115570</xdr:rowOff>
    </xdr:from>
    <xdr:ext cx="762000" cy="259080"/>
    <xdr:sp macro="" textlink="">
      <xdr:nvSpPr>
        <xdr:cNvPr id="460" name="テキスト ボックス 459"/>
        <xdr:cNvSpPr txBox="1"/>
      </xdr:nvSpPr>
      <xdr:spPr>
        <a:xfrm>
          <a:off x="13131800"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37,010
36,738
390.11
25,372,321
24,569,502
631,722
13,070,193
25,665,805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7720" cy="254000"/>
    <xdr:sp macro="" textlink="">
      <xdr:nvSpPr>
        <xdr:cNvPr id="31" name="テキスト ボックス 30"/>
        <xdr:cNvSpPr txBox="1"/>
      </xdr:nvSpPr>
      <xdr:spPr>
        <a:xfrm>
          <a:off x="698500" y="3746500"/>
          <a:ext cx="9697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については，職員数が増加しているが，人口千人当たりの職員数が類似団体よりも少ないことから類似団体内の平均を5.7％下回っている。今後も定員適正化計画に基づき，適正な人員配置を行い，住民サービスの低下を招かぬよう人件費の抑制に努める。</a:t>
          </a:r>
        </a:p>
        <a:p>
          <a:endParaRPr/>
        </a:p>
        <a:p>
          <a:endParaRP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76835</xdr:rowOff>
    </xdr:from>
    <xdr:to>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147320</xdr:rowOff>
    </xdr:from>
    <xdr:to>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76835</xdr:rowOff>
    </xdr:from>
    <xdr:to>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21590</xdr:rowOff>
    </xdr:to>
    <xdr:cxnSp macro="">
      <xdr:nvCxnSpPr>
        <xdr:cNvPr id="64" name="直線コネクタ 63"/>
        <xdr:cNvCxnSpPr/>
      </xdr:nvCxnSpPr>
      <xdr:spPr>
        <a:xfrm flipV="1">
          <a:off x="3987800" y="611632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21590</xdr:rowOff>
    </xdr:from>
    <xdr:to>
      <xdr:col>19</xdr:col>
      <xdr:colOff>187325</xdr:colOff>
      <xdr:row>36</xdr:row>
      <xdr:rowOff>44450</xdr:rowOff>
    </xdr:to>
    <xdr:cxnSp macro="">
      <xdr:nvCxnSpPr>
        <xdr:cNvPr id="67" name="直線コネクタ 66"/>
        <xdr:cNvCxnSpPr/>
      </xdr:nvCxnSpPr>
      <xdr:spPr>
        <a:xfrm flipV="1">
          <a:off x="3098800" y="6193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64135</xdr:rowOff>
    </xdr:from>
    <xdr:ext cx="731520" cy="254000"/>
    <xdr:sp macro="" textlink="">
      <xdr:nvSpPr>
        <xdr:cNvPr id="69" name="テキスト ボックス 68"/>
        <xdr:cNvSpPr txBox="1"/>
      </xdr:nvSpPr>
      <xdr:spPr>
        <a:xfrm>
          <a:off x="3606800" y="64077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44450</xdr:rowOff>
    </xdr:from>
    <xdr:to>
      <xdr:col>15</xdr:col>
      <xdr:colOff>98425</xdr:colOff>
      <xdr:row>36</xdr:row>
      <xdr:rowOff>53975</xdr:rowOff>
    </xdr:to>
    <xdr:cxnSp macro="">
      <xdr:nvCxnSpPr>
        <xdr:cNvPr id="70" name="直線コネクタ 69"/>
        <xdr:cNvCxnSpPr/>
      </xdr:nvCxnSpPr>
      <xdr:spPr>
        <a:xfrm flipV="1">
          <a:off x="2209800" y="6216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94615</xdr:rowOff>
    </xdr:from>
    <xdr:to>
      <xdr:col>15</xdr:col>
      <xdr:colOff>149225</xdr:colOff>
      <xdr:row>37</xdr:row>
      <xdr:rowOff>24765</xdr:rowOff>
    </xdr:to>
    <xdr:sp macro="" textlink="">
      <xdr:nvSpPr>
        <xdr:cNvPr id="71" name="フローチャート: 判断 70"/>
        <xdr:cNvSpPr/>
      </xdr:nvSpPr>
      <xdr:spPr>
        <a:xfrm>
          <a:off x="3048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9525</xdr:rowOff>
    </xdr:from>
    <xdr:ext cx="762000" cy="254000"/>
    <xdr:sp macro="" textlink="">
      <xdr:nvSpPr>
        <xdr:cNvPr id="72" name="テキスト ボックス 71"/>
        <xdr:cNvSpPr txBox="1"/>
      </xdr:nvSpPr>
      <xdr:spPr>
        <a:xfrm>
          <a:off x="2717800" y="6353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44450</xdr:rowOff>
    </xdr:from>
    <xdr:to>
      <xdr:col>11</xdr:col>
      <xdr:colOff>9525</xdr:colOff>
      <xdr:row>36</xdr:row>
      <xdr:rowOff>53975</xdr:rowOff>
    </xdr:to>
    <xdr:cxnSp macro="">
      <xdr:nvCxnSpPr>
        <xdr:cNvPr id="73" name="直線コネクタ 72"/>
        <xdr:cNvCxnSpPr/>
      </xdr:nvCxnSpPr>
      <xdr:spPr>
        <a:xfrm>
          <a:off x="1320800" y="6216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117475</xdr:rowOff>
    </xdr:from>
    <xdr:to>
      <xdr:col>11</xdr:col>
      <xdr:colOff>60325</xdr:colOff>
      <xdr:row>37</xdr:row>
      <xdr:rowOff>47625</xdr:rowOff>
    </xdr:to>
    <xdr:sp macro="" textlink="">
      <xdr:nvSpPr>
        <xdr:cNvPr id="74" name="フローチャート: 判断 73"/>
        <xdr:cNvSpPr/>
      </xdr:nvSpPr>
      <xdr:spPr>
        <a:xfrm>
          <a:off x="2159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32385</xdr:rowOff>
    </xdr:from>
    <xdr:ext cx="756920" cy="254000"/>
    <xdr:sp macro="" textlink="">
      <xdr:nvSpPr>
        <xdr:cNvPr id="75" name="テキスト ボックス 74"/>
        <xdr:cNvSpPr txBox="1"/>
      </xdr:nvSpPr>
      <xdr:spPr>
        <a:xfrm>
          <a:off x="1828800" y="63760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113030</xdr:rowOff>
    </xdr:from>
    <xdr:to>
      <xdr:col>6</xdr:col>
      <xdr:colOff>171450</xdr:colOff>
      <xdr:row>37</xdr:row>
      <xdr:rowOff>43180</xdr:rowOff>
    </xdr:to>
    <xdr:sp macro="" textlink="">
      <xdr:nvSpPr>
        <xdr:cNvPr id="76" name="フローチャート: 判断 75"/>
        <xdr:cNvSpPr/>
      </xdr:nvSpPr>
      <xdr:spPr>
        <a:xfrm>
          <a:off x="1270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27940</xdr:rowOff>
    </xdr:from>
    <xdr:ext cx="756920" cy="259080"/>
    <xdr:sp macro="" textlink="">
      <xdr:nvSpPr>
        <xdr:cNvPr id="77" name="テキスト ボックス 76"/>
        <xdr:cNvSpPr txBox="1"/>
      </xdr:nvSpPr>
      <xdr:spPr>
        <a:xfrm>
          <a:off x="939800" y="6371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81280</xdr:rowOff>
    </xdr:from>
    <xdr:ext cx="762000" cy="259080"/>
    <xdr:sp macro="" textlink="">
      <xdr:nvSpPr>
        <xdr:cNvPr id="84" name="人件費該当値テキスト"/>
        <xdr:cNvSpPr txBox="1"/>
      </xdr:nvSpPr>
      <xdr:spPr>
        <a:xfrm>
          <a:off x="4914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142240</xdr:rowOff>
    </xdr:from>
    <xdr:to>
      <xdr:col>20</xdr:col>
      <xdr:colOff>38100</xdr:colOff>
      <xdr:row>36</xdr:row>
      <xdr:rowOff>72390</xdr:rowOff>
    </xdr:to>
    <xdr:sp macro="" textlink="">
      <xdr:nvSpPr>
        <xdr:cNvPr id="85" name="楕円 84"/>
        <xdr:cNvSpPr/>
      </xdr:nvSpPr>
      <xdr:spPr>
        <a:xfrm>
          <a:off x="3937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82550</xdr:rowOff>
    </xdr:from>
    <xdr:ext cx="731520" cy="259080"/>
    <xdr:sp macro="" textlink="">
      <xdr:nvSpPr>
        <xdr:cNvPr id="86" name="テキスト ボックス 85"/>
        <xdr:cNvSpPr txBox="1"/>
      </xdr:nvSpPr>
      <xdr:spPr>
        <a:xfrm>
          <a:off x="3606800" y="59118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165100</xdr:rowOff>
    </xdr:from>
    <xdr:to>
      <xdr:col>15</xdr:col>
      <xdr:colOff>149225</xdr:colOff>
      <xdr:row>36</xdr:row>
      <xdr:rowOff>95250</xdr:rowOff>
    </xdr:to>
    <xdr:sp macro="" textlink="">
      <xdr:nvSpPr>
        <xdr:cNvPr id="87" name="楕円 86"/>
        <xdr:cNvSpPr/>
      </xdr:nvSpPr>
      <xdr:spPr>
        <a:xfrm>
          <a:off x="3048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105410</xdr:rowOff>
    </xdr:from>
    <xdr:ext cx="762000" cy="259080"/>
    <xdr:sp macro="" textlink="">
      <xdr:nvSpPr>
        <xdr:cNvPr id="88" name="テキスト ボックス 87"/>
        <xdr:cNvSpPr txBox="1"/>
      </xdr:nvSpPr>
      <xdr:spPr>
        <a:xfrm>
          <a:off x="2717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3175</xdr:rowOff>
    </xdr:from>
    <xdr:to>
      <xdr:col>11</xdr:col>
      <xdr:colOff>60325</xdr:colOff>
      <xdr:row>36</xdr:row>
      <xdr:rowOff>104775</xdr:rowOff>
    </xdr:to>
    <xdr:sp macro="" textlink="">
      <xdr:nvSpPr>
        <xdr:cNvPr id="89" name="楕円 88"/>
        <xdr:cNvSpPr/>
      </xdr:nvSpPr>
      <xdr:spPr>
        <a:xfrm>
          <a:off x="2159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114935</xdr:rowOff>
    </xdr:from>
    <xdr:ext cx="756920" cy="259080"/>
    <xdr:sp macro="" textlink="">
      <xdr:nvSpPr>
        <xdr:cNvPr id="90" name="テキスト ボックス 89"/>
        <xdr:cNvSpPr txBox="1"/>
      </xdr:nvSpPr>
      <xdr:spPr>
        <a:xfrm>
          <a:off x="1828800" y="5944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165100</xdr:rowOff>
    </xdr:from>
    <xdr:to>
      <xdr:col>6</xdr:col>
      <xdr:colOff>171450</xdr:colOff>
      <xdr:row>36</xdr:row>
      <xdr:rowOff>95250</xdr:rowOff>
    </xdr:to>
    <xdr:sp macro="" textlink="">
      <xdr:nvSpPr>
        <xdr:cNvPr id="91" name="楕円 90"/>
        <xdr:cNvSpPr/>
      </xdr:nvSpPr>
      <xdr:spPr>
        <a:xfrm>
          <a:off x="1270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105410</xdr:rowOff>
    </xdr:from>
    <xdr:ext cx="756920" cy="259080"/>
    <xdr:sp macro="" textlink="">
      <xdr:nvSpPr>
        <xdr:cNvPr id="92" name="テキスト ボックス 91"/>
        <xdr:cNvSpPr txBox="1"/>
      </xdr:nvSpPr>
      <xdr:spPr>
        <a:xfrm>
          <a:off x="939800" y="59347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ついては，施設の維持管理費や指定管理委託料の増及び特産品PR推進委託料（ふるさと納税）に係る広告や返礼品発送の増等を要因として，類似団体内の平均を0.5％上回っている。今後も旅費・一般消耗品費等の物件費を前年度額を上限とする予算編成・執行を行い徹底した歳出削減に努める。</a:t>
          </a:r>
        </a:p>
        <a:p>
          <a:endParaRPr/>
        </a:p>
      </xdr:txBody>
    </xdr:sp>
    <xdr:clientData/>
  </xdr:twoCellAnchor>
  <xdr:oneCellAnchor>
    <xdr:from>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08" name="テキスト ボックス 107"/>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0" name="テキスト ボックス 109"/>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2" name="テキスト ボックス 111"/>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4" name="テキスト ボックス 113"/>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6" name="テキスト ボックス 115"/>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18" name="テキスト ボックス 117"/>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86360</xdr:rowOff>
    </xdr:from>
    <xdr:ext cx="762000" cy="254000"/>
    <xdr:sp macro="" textlink="">
      <xdr:nvSpPr>
        <xdr:cNvPr id="123" name="物件費最小値テキスト"/>
        <xdr:cNvSpPr txBox="1"/>
      </xdr:nvSpPr>
      <xdr:spPr>
        <a:xfrm>
          <a:off x="16598900" y="3686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91440</xdr:rowOff>
    </xdr:from>
    <xdr:to>
      <xdr:col>82</xdr:col>
      <xdr:colOff>107950</xdr:colOff>
      <xdr:row>17</xdr:row>
      <xdr:rowOff>113665</xdr:rowOff>
    </xdr:to>
    <xdr:cxnSp macro="">
      <xdr:nvCxnSpPr>
        <xdr:cNvPr id="127" name="直線コネクタ 126"/>
        <xdr:cNvCxnSpPr/>
      </xdr:nvCxnSpPr>
      <xdr:spPr>
        <a:xfrm>
          <a:off x="15671800" y="30060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91440</xdr:rowOff>
    </xdr:from>
    <xdr:to>
      <xdr:col>78</xdr:col>
      <xdr:colOff>69850</xdr:colOff>
      <xdr:row>17</xdr:row>
      <xdr:rowOff>102235</xdr:rowOff>
    </xdr:to>
    <xdr:cxnSp macro="">
      <xdr:nvCxnSpPr>
        <xdr:cNvPr id="130" name="直線コネクタ 129"/>
        <xdr:cNvCxnSpPr/>
      </xdr:nvCxnSpPr>
      <xdr:spPr>
        <a:xfrm flipV="1">
          <a:off x="14782800" y="3006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76200</xdr:rowOff>
    </xdr:from>
    <xdr:ext cx="736600" cy="254000"/>
    <xdr:sp macro="" textlink="">
      <xdr:nvSpPr>
        <xdr:cNvPr id="132" name="テキスト ボックス 131"/>
        <xdr:cNvSpPr txBox="1"/>
      </xdr:nvSpPr>
      <xdr:spPr>
        <a:xfrm>
          <a:off x="15290800" y="26479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102235</xdr:rowOff>
    </xdr:from>
    <xdr:to>
      <xdr:col>73</xdr:col>
      <xdr:colOff>180975</xdr:colOff>
      <xdr:row>18</xdr:row>
      <xdr:rowOff>40640</xdr:rowOff>
    </xdr:to>
    <xdr:cxnSp macro="">
      <xdr:nvCxnSpPr>
        <xdr:cNvPr id="133" name="直線コネクタ 132"/>
        <xdr:cNvCxnSpPr/>
      </xdr:nvCxnSpPr>
      <xdr:spPr>
        <a:xfrm flipV="1">
          <a:off x="13893800" y="30168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4000"/>
    <xdr:sp macro="" textlink="">
      <xdr:nvSpPr>
        <xdr:cNvPr id="135" name="テキスト ボックス 134"/>
        <xdr:cNvSpPr txBox="1"/>
      </xdr:nvSpPr>
      <xdr:spPr>
        <a:xfrm>
          <a:off x="14401800" y="2626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146050</xdr:rowOff>
    </xdr:from>
    <xdr:to>
      <xdr:col>69</xdr:col>
      <xdr:colOff>92075</xdr:colOff>
      <xdr:row>18</xdr:row>
      <xdr:rowOff>40640</xdr:rowOff>
    </xdr:to>
    <xdr:cxnSp macro="">
      <xdr:nvCxnSpPr>
        <xdr:cNvPr id="136" name="直線コネクタ 135"/>
        <xdr:cNvCxnSpPr/>
      </xdr:nvCxnSpPr>
      <xdr:spPr>
        <a:xfrm>
          <a:off x="13004800" y="30607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125095</xdr:rowOff>
    </xdr:from>
    <xdr:to>
      <xdr:col>69</xdr:col>
      <xdr:colOff>142875</xdr:colOff>
      <xdr:row>17</xdr:row>
      <xdr:rowOff>55245</xdr:rowOff>
    </xdr:to>
    <xdr:sp macro="" textlink="">
      <xdr:nvSpPr>
        <xdr:cNvPr id="137" name="フローチャート: 判断 136"/>
        <xdr:cNvSpPr/>
      </xdr:nvSpPr>
      <xdr:spPr>
        <a:xfrm>
          <a:off x="13843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65405</xdr:rowOff>
    </xdr:from>
    <xdr:ext cx="756920" cy="254000"/>
    <xdr:sp macro="" textlink="">
      <xdr:nvSpPr>
        <xdr:cNvPr id="138" name="テキスト ボックス 137"/>
        <xdr:cNvSpPr txBox="1"/>
      </xdr:nvSpPr>
      <xdr:spPr>
        <a:xfrm>
          <a:off x="13512800" y="26371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59690</xdr:rowOff>
    </xdr:from>
    <xdr:to>
      <xdr:col>65</xdr:col>
      <xdr:colOff>53975</xdr:colOff>
      <xdr:row>16</xdr:row>
      <xdr:rowOff>161290</xdr:rowOff>
    </xdr:to>
    <xdr:sp macro="" textlink="">
      <xdr:nvSpPr>
        <xdr:cNvPr id="139" name="フローチャート: 判断 138"/>
        <xdr:cNvSpPr/>
      </xdr:nvSpPr>
      <xdr:spPr>
        <a:xfrm>
          <a:off x="12954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0</xdr:rowOff>
    </xdr:from>
    <xdr:ext cx="762000" cy="259080"/>
    <xdr:sp macro="" textlink="">
      <xdr:nvSpPr>
        <xdr:cNvPr id="140" name="テキスト ボックス 139"/>
        <xdr:cNvSpPr txBox="1"/>
      </xdr:nvSpPr>
      <xdr:spPr>
        <a:xfrm>
          <a:off x="12623800" y="25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46" name="楕円 145"/>
        <xdr:cNvSpPr/>
      </xdr:nvSpPr>
      <xdr:spPr>
        <a:xfrm>
          <a:off x="164592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34925</xdr:rowOff>
    </xdr:from>
    <xdr:ext cx="762000" cy="259080"/>
    <xdr:sp macro="" textlink="">
      <xdr:nvSpPr>
        <xdr:cNvPr id="147" name="物件費該当値テキスト"/>
        <xdr:cNvSpPr txBox="1"/>
      </xdr:nvSpPr>
      <xdr:spPr>
        <a:xfrm>
          <a:off x="165989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40640</xdr:rowOff>
    </xdr:from>
    <xdr:to>
      <xdr:col>78</xdr:col>
      <xdr:colOff>120650</xdr:colOff>
      <xdr:row>17</xdr:row>
      <xdr:rowOff>142240</xdr:rowOff>
    </xdr:to>
    <xdr:sp macro="" textlink="">
      <xdr:nvSpPr>
        <xdr:cNvPr id="148" name="楕円 147"/>
        <xdr:cNvSpPr/>
      </xdr:nvSpPr>
      <xdr:spPr>
        <a:xfrm>
          <a:off x="1562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127000</xdr:rowOff>
    </xdr:from>
    <xdr:ext cx="736600" cy="259080"/>
    <xdr:sp macro="" textlink="">
      <xdr:nvSpPr>
        <xdr:cNvPr id="149" name="テキスト ボックス 148"/>
        <xdr:cNvSpPr txBox="1"/>
      </xdr:nvSpPr>
      <xdr:spPr>
        <a:xfrm>
          <a:off x="15290800" y="304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52070</xdr:rowOff>
    </xdr:from>
    <xdr:to>
      <xdr:col>74</xdr:col>
      <xdr:colOff>31750</xdr:colOff>
      <xdr:row>17</xdr:row>
      <xdr:rowOff>153035</xdr:rowOff>
    </xdr:to>
    <xdr:sp macro="" textlink="">
      <xdr:nvSpPr>
        <xdr:cNvPr id="150" name="楕円 149"/>
        <xdr:cNvSpPr/>
      </xdr:nvSpPr>
      <xdr:spPr>
        <a:xfrm>
          <a:off x="14732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137795</xdr:rowOff>
    </xdr:from>
    <xdr:ext cx="762000" cy="259080"/>
    <xdr:sp macro="" textlink="">
      <xdr:nvSpPr>
        <xdr:cNvPr id="151" name="テキスト ボックス 150"/>
        <xdr:cNvSpPr txBox="1"/>
      </xdr:nvSpPr>
      <xdr:spPr>
        <a:xfrm>
          <a:off x="14401800" y="305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160655</xdr:rowOff>
    </xdr:from>
    <xdr:to>
      <xdr:col>69</xdr:col>
      <xdr:colOff>142875</xdr:colOff>
      <xdr:row>18</xdr:row>
      <xdr:rowOff>90805</xdr:rowOff>
    </xdr:to>
    <xdr:sp macro="" textlink="">
      <xdr:nvSpPr>
        <xdr:cNvPr id="152" name="楕円 151"/>
        <xdr:cNvSpPr/>
      </xdr:nvSpPr>
      <xdr:spPr>
        <a:xfrm>
          <a:off x="13843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75565</xdr:rowOff>
    </xdr:from>
    <xdr:ext cx="756920" cy="254000"/>
    <xdr:sp macro="" textlink="">
      <xdr:nvSpPr>
        <xdr:cNvPr id="153" name="テキスト ボックス 152"/>
        <xdr:cNvSpPr txBox="1"/>
      </xdr:nvSpPr>
      <xdr:spPr>
        <a:xfrm>
          <a:off x="13512800" y="31616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55" name="テキスト ボックス 154"/>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扶助費については，急速な高齢化（平成29年度末39.1％）に伴う医療費及び児童福祉の施設型給付費等の増を要因として類似団体内の平均を0.3％上回っている。今後も増加傾向にあることは確実であるが，特定健診未受診者への受診勧奨等による予防医療への取組みを更に推進し，扶助費の増加傾向に歯止めをかけ，単独扶助費の見直し等により扶助費の抑制に努める。</a:t>
          </a:r>
        </a:p>
        <a:p>
          <a:endParaRPr/>
        </a:p>
      </xdr:txBody>
    </xdr:sp>
    <xdr:clientData/>
  </xdr:twoCellAnchor>
  <xdr:oneCellAnchor>
    <xdr:from>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71" name="テキスト ボックス 170"/>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3" name="テキスト ボックス 172"/>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5" name="テキスト ボックス 174"/>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7" name="テキスト ボックス 176"/>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9" name="テキスト ボックス 178"/>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81" name="テキスト ボックス 180"/>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156845</xdr:rowOff>
    </xdr:from>
    <xdr:to>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66675</xdr:rowOff>
    </xdr:from>
    <xdr:ext cx="762000" cy="254000"/>
    <xdr:sp macro="" textlink="">
      <xdr:nvSpPr>
        <xdr:cNvPr id="185" name="扶助費最小値テキスト"/>
        <xdr:cNvSpPr txBox="1"/>
      </xdr:nvSpPr>
      <xdr:spPr>
        <a:xfrm>
          <a:off x="4914900" y="10696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94615</xdr:rowOff>
    </xdr:from>
    <xdr:to>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156845</xdr:rowOff>
    </xdr:from>
    <xdr:to>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18415</xdr:rowOff>
    </xdr:from>
    <xdr:to>
      <xdr:col>24</xdr:col>
      <xdr:colOff>25400</xdr:colOff>
      <xdr:row>58</xdr:row>
      <xdr:rowOff>72390</xdr:rowOff>
    </xdr:to>
    <xdr:cxnSp macro="">
      <xdr:nvCxnSpPr>
        <xdr:cNvPr id="189" name="直線コネクタ 188"/>
        <xdr:cNvCxnSpPr/>
      </xdr:nvCxnSpPr>
      <xdr:spPr>
        <a:xfrm>
          <a:off x="3987800" y="99625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762000" cy="254000"/>
    <xdr:sp macro="" textlink="">
      <xdr:nvSpPr>
        <xdr:cNvPr id="190" name="扶助費平均値テキスト"/>
        <xdr:cNvSpPr txBox="1"/>
      </xdr:nvSpPr>
      <xdr:spPr>
        <a:xfrm>
          <a:off x="4914900" y="97790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160655</xdr:rowOff>
    </xdr:from>
    <xdr:to>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xdr:rowOff>
    </xdr:from>
    <xdr:to>
      <xdr:col>19</xdr:col>
      <xdr:colOff>187325</xdr:colOff>
      <xdr:row>58</xdr:row>
      <xdr:rowOff>18415</xdr:rowOff>
    </xdr:to>
    <xdr:cxnSp macro="">
      <xdr:nvCxnSpPr>
        <xdr:cNvPr id="192" name="直線コネクタ 191"/>
        <xdr:cNvCxnSpPr/>
      </xdr:nvCxnSpPr>
      <xdr:spPr>
        <a:xfrm>
          <a:off x="3098800" y="9951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127635</xdr:rowOff>
    </xdr:from>
    <xdr:to>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67945</xdr:rowOff>
    </xdr:from>
    <xdr:ext cx="731520" cy="258445"/>
    <xdr:sp macro="" textlink="">
      <xdr:nvSpPr>
        <xdr:cNvPr id="194" name="テキスト ボックス 193"/>
        <xdr:cNvSpPr txBox="1"/>
      </xdr:nvSpPr>
      <xdr:spPr>
        <a:xfrm>
          <a:off x="3606800" y="966914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91440</xdr:rowOff>
    </xdr:from>
    <xdr:to>
      <xdr:col>15</xdr:col>
      <xdr:colOff>98425</xdr:colOff>
      <xdr:row>58</xdr:row>
      <xdr:rowOff>6985</xdr:rowOff>
    </xdr:to>
    <xdr:cxnSp macro="">
      <xdr:nvCxnSpPr>
        <xdr:cNvPr id="195" name="直線コネクタ 194"/>
        <xdr:cNvCxnSpPr/>
      </xdr:nvCxnSpPr>
      <xdr:spPr>
        <a:xfrm>
          <a:off x="2209800" y="98640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40640</xdr:rowOff>
    </xdr:from>
    <xdr:to>
      <xdr:col>15</xdr:col>
      <xdr:colOff>149225</xdr:colOff>
      <xdr:row>57</xdr:row>
      <xdr:rowOff>142240</xdr:rowOff>
    </xdr:to>
    <xdr:sp macro="" textlink="">
      <xdr:nvSpPr>
        <xdr:cNvPr id="196" name="フローチャート: 判断 195"/>
        <xdr:cNvSpPr/>
      </xdr:nvSpPr>
      <xdr:spPr>
        <a:xfrm>
          <a:off x="3048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152400</xdr:rowOff>
    </xdr:from>
    <xdr:ext cx="762000" cy="259080"/>
    <xdr:sp macro="" textlink="">
      <xdr:nvSpPr>
        <xdr:cNvPr id="197" name="テキスト ボックス 196"/>
        <xdr:cNvSpPr txBox="1"/>
      </xdr:nvSpPr>
      <xdr:spPr>
        <a:xfrm>
          <a:off x="271780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48260</xdr:rowOff>
    </xdr:from>
    <xdr:to>
      <xdr:col>11</xdr:col>
      <xdr:colOff>9525</xdr:colOff>
      <xdr:row>57</xdr:row>
      <xdr:rowOff>91440</xdr:rowOff>
    </xdr:to>
    <xdr:cxnSp macro="">
      <xdr:nvCxnSpPr>
        <xdr:cNvPr id="198" name="直線コネクタ 197"/>
        <xdr:cNvCxnSpPr/>
      </xdr:nvCxnSpPr>
      <xdr:spPr>
        <a:xfrm>
          <a:off x="1320800" y="98209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xdr:rowOff>
    </xdr:from>
    <xdr:to>
      <xdr:col>11</xdr:col>
      <xdr:colOff>60325</xdr:colOff>
      <xdr:row>57</xdr:row>
      <xdr:rowOff>109855</xdr:rowOff>
    </xdr:to>
    <xdr:sp macro="" textlink="">
      <xdr:nvSpPr>
        <xdr:cNvPr id="199" name="フローチャート: 判断 198"/>
        <xdr:cNvSpPr/>
      </xdr:nvSpPr>
      <xdr:spPr>
        <a:xfrm>
          <a:off x="2159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120650</xdr:rowOff>
    </xdr:from>
    <xdr:ext cx="756920" cy="254000"/>
    <xdr:sp macro="" textlink="">
      <xdr:nvSpPr>
        <xdr:cNvPr id="200" name="テキスト ボックス 199"/>
        <xdr:cNvSpPr txBox="1"/>
      </xdr:nvSpPr>
      <xdr:spPr>
        <a:xfrm>
          <a:off x="1828800" y="9550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146685</xdr:rowOff>
    </xdr:from>
    <xdr:to>
      <xdr:col>6</xdr:col>
      <xdr:colOff>171450</xdr:colOff>
      <xdr:row>57</xdr:row>
      <xdr:rowOff>76835</xdr:rowOff>
    </xdr:to>
    <xdr:sp macro="" textlink="">
      <xdr:nvSpPr>
        <xdr:cNvPr id="201" name="フローチャート: 判断 200"/>
        <xdr:cNvSpPr/>
      </xdr:nvSpPr>
      <xdr:spPr>
        <a:xfrm>
          <a:off x="1270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86995</xdr:rowOff>
    </xdr:from>
    <xdr:ext cx="756920" cy="254000"/>
    <xdr:sp macro="" textlink="">
      <xdr:nvSpPr>
        <xdr:cNvPr id="202" name="テキスト ボックス 201"/>
        <xdr:cNvSpPr txBox="1"/>
      </xdr:nvSpPr>
      <xdr:spPr>
        <a:xfrm>
          <a:off x="939800" y="95167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5" name="テキスト ボックス 204"/>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21590</xdr:rowOff>
    </xdr:from>
    <xdr:to>
      <xdr:col>24</xdr:col>
      <xdr:colOff>76200</xdr:colOff>
      <xdr:row>58</xdr:row>
      <xdr:rowOff>123190</xdr:rowOff>
    </xdr:to>
    <xdr:sp macro="" textlink="">
      <xdr:nvSpPr>
        <xdr:cNvPr id="208" name="楕円 207"/>
        <xdr:cNvSpPr/>
      </xdr:nvSpPr>
      <xdr:spPr>
        <a:xfrm>
          <a:off x="47752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165100</xdr:rowOff>
    </xdr:from>
    <xdr:ext cx="762000" cy="259080"/>
    <xdr:sp macro="" textlink="">
      <xdr:nvSpPr>
        <xdr:cNvPr id="209" name="扶助費該当値テキスト"/>
        <xdr:cNvSpPr txBox="1"/>
      </xdr:nvSpPr>
      <xdr:spPr>
        <a:xfrm>
          <a:off x="4914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139065</xdr:rowOff>
    </xdr:from>
    <xdr:to>
      <xdr:col>20</xdr:col>
      <xdr:colOff>38100</xdr:colOff>
      <xdr:row>58</xdr:row>
      <xdr:rowOff>69215</xdr:rowOff>
    </xdr:to>
    <xdr:sp macro="" textlink="">
      <xdr:nvSpPr>
        <xdr:cNvPr id="210" name="楕円 209"/>
        <xdr:cNvSpPr/>
      </xdr:nvSpPr>
      <xdr:spPr>
        <a:xfrm>
          <a:off x="3937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53975</xdr:rowOff>
    </xdr:from>
    <xdr:ext cx="731520" cy="254000"/>
    <xdr:sp macro="" textlink="">
      <xdr:nvSpPr>
        <xdr:cNvPr id="211" name="テキスト ボックス 210"/>
        <xdr:cNvSpPr txBox="1"/>
      </xdr:nvSpPr>
      <xdr:spPr>
        <a:xfrm>
          <a:off x="3606800" y="99980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127635</xdr:rowOff>
    </xdr:from>
    <xdr:to>
      <xdr:col>15</xdr:col>
      <xdr:colOff>149225</xdr:colOff>
      <xdr:row>58</xdr:row>
      <xdr:rowOff>57785</xdr:rowOff>
    </xdr:to>
    <xdr:sp macro="" textlink="">
      <xdr:nvSpPr>
        <xdr:cNvPr id="212" name="楕円 211"/>
        <xdr:cNvSpPr/>
      </xdr:nvSpPr>
      <xdr:spPr>
        <a:xfrm>
          <a:off x="3048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42545</xdr:rowOff>
    </xdr:from>
    <xdr:ext cx="762000" cy="254000"/>
    <xdr:sp macro="" textlink="">
      <xdr:nvSpPr>
        <xdr:cNvPr id="213" name="テキスト ボックス 212"/>
        <xdr:cNvSpPr txBox="1"/>
      </xdr:nvSpPr>
      <xdr:spPr>
        <a:xfrm>
          <a:off x="2717800" y="9986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40640</xdr:rowOff>
    </xdr:from>
    <xdr:to>
      <xdr:col>11</xdr:col>
      <xdr:colOff>60325</xdr:colOff>
      <xdr:row>57</xdr:row>
      <xdr:rowOff>142240</xdr:rowOff>
    </xdr:to>
    <xdr:sp macro="" textlink="">
      <xdr:nvSpPr>
        <xdr:cNvPr id="214" name="楕円 213"/>
        <xdr:cNvSpPr/>
      </xdr:nvSpPr>
      <xdr:spPr>
        <a:xfrm>
          <a:off x="2159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127000</xdr:rowOff>
    </xdr:from>
    <xdr:ext cx="756920" cy="259080"/>
    <xdr:sp macro="" textlink="">
      <xdr:nvSpPr>
        <xdr:cNvPr id="215" name="テキスト ボックス 214"/>
        <xdr:cNvSpPr txBox="1"/>
      </xdr:nvSpPr>
      <xdr:spPr>
        <a:xfrm>
          <a:off x="1828800" y="9899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168910</xdr:rowOff>
    </xdr:from>
    <xdr:to>
      <xdr:col>6</xdr:col>
      <xdr:colOff>171450</xdr:colOff>
      <xdr:row>57</xdr:row>
      <xdr:rowOff>99060</xdr:rowOff>
    </xdr:to>
    <xdr:sp macro="" textlink="">
      <xdr:nvSpPr>
        <xdr:cNvPr id="216" name="楕円 215"/>
        <xdr:cNvSpPr/>
      </xdr:nvSpPr>
      <xdr:spPr>
        <a:xfrm>
          <a:off x="1270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83820</xdr:rowOff>
    </xdr:from>
    <xdr:ext cx="756920" cy="259080"/>
    <xdr:sp macro="" textlink="">
      <xdr:nvSpPr>
        <xdr:cNvPr id="217" name="テキスト ボックス 216"/>
        <xdr:cNvSpPr txBox="1"/>
      </xdr:nvSpPr>
      <xdr:spPr>
        <a:xfrm>
          <a:off x="939800" y="9856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その他については，施設の老朽化に伴う維持補修費，国民健康保険特別会計や介護保険特別会計等への繰出金の増加などの要因があるが，類似団体内の平均を0.1％下回っているっている　。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p>
      </xdr:txBody>
    </xdr:sp>
    <xdr:clientData/>
  </xdr:twoCellAnchor>
  <xdr:oneCellAnchor>
    <xdr:from>
      <xdr:col>62</xdr:col>
      <xdr:colOff>6350</xdr:colOff>
      <xdr:row>49</xdr:row>
      <xdr:rowOff>107950</xdr:rowOff>
    </xdr:from>
    <xdr:ext cx="293370" cy="225425"/>
    <xdr:sp macro="" textlink="">
      <xdr:nvSpPr>
        <xdr:cNvPr id="229" name="テキスト ボックス 228"/>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1" name="テキスト ボックス 230"/>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3" name="テキスト ボックス 232"/>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5" name="テキスト ボックス 234"/>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7" name="テキスト ボックス 236"/>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9" name="テキスト ボックス 238"/>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1" name="テキスト ボックス 240"/>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3" name="テキスト ボックス 242"/>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5" name="テキスト ボックス 244"/>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95885</xdr:rowOff>
    </xdr:from>
    <xdr:to>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95885</xdr:rowOff>
    </xdr:from>
    <xdr:to>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90805</xdr:rowOff>
    </xdr:from>
    <xdr:to>
      <xdr:col>82</xdr:col>
      <xdr:colOff>107950</xdr:colOff>
      <xdr:row>56</xdr:row>
      <xdr:rowOff>104140</xdr:rowOff>
    </xdr:to>
    <xdr:cxnSp macro="">
      <xdr:nvCxnSpPr>
        <xdr:cNvPr id="252" name="直線コネクタ 251"/>
        <xdr:cNvCxnSpPr/>
      </xdr:nvCxnSpPr>
      <xdr:spPr>
        <a:xfrm>
          <a:off x="15671800" y="96920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31750</xdr:rowOff>
    </xdr:from>
    <xdr:ext cx="762000" cy="254000"/>
    <xdr:sp macro="" textlink="">
      <xdr:nvSpPr>
        <xdr:cNvPr id="253" name="その他平均値テキスト"/>
        <xdr:cNvSpPr txBox="1"/>
      </xdr:nvSpPr>
      <xdr:spPr>
        <a:xfrm>
          <a:off x="16598900" y="96329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84455</xdr:rowOff>
    </xdr:from>
    <xdr:to>
      <xdr:col>78</xdr:col>
      <xdr:colOff>69850</xdr:colOff>
      <xdr:row>56</xdr:row>
      <xdr:rowOff>90805</xdr:rowOff>
    </xdr:to>
    <xdr:cxnSp macro="">
      <xdr:nvCxnSpPr>
        <xdr:cNvPr id="255" name="直線コネクタ 254"/>
        <xdr:cNvCxnSpPr/>
      </xdr:nvCxnSpPr>
      <xdr:spPr>
        <a:xfrm>
          <a:off x="14782800" y="9685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133350</xdr:rowOff>
    </xdr:from>
    <xdr:ext cx="736600" cy="254000"/>
    <xdr:sp macro="" textlink="">
      <xdr:nvSpPr>
        <xdr:cNvPr id="257" name="テキスト ボックス 256"/>
        <xdr:cNvSpPr txBox="1"/>
      </xdr:nvSpPr>
      <xdr:spPr>
        <a:xfrm>
          <a:off x="15290800" y="97345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84455</xdr:rowOff>
    </xdr:from>
    <xdr:to>
      <xdr:col>73</xdr:col>
      <xdr:colOff>180975</xdr:colOff>
      <xdr:row>56</xdr:row>
      <xdr:rowOff>97790</xdr:rowOff>
    </xdr:to>
    <xdr:cxnSp macro="">
      <xdr:nvCxnSpPr>
        <xdr:cNvPr id="258" name="直線コネクタ 257"/>
        <xdr:cNvCxnSpPr/>
      </xdr:nvCxnSpPr>
      <xdr:spPr>
        <a:xfrm flipV="1">
          <a:off x="13893800" y="9685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166370</xdr:rowOff>
    </xdr:from>
    <xdr:to>
      <xdr:col>74</xdr:col>
      <xdr:colOff>31750</xdr:colOff>
      <xdr:row>56</xdr:row>
      <xdr:rowOff>95885</xdr:rowOff>
    </xdr:to>
    <xdr:sp macro="" textlink="">
      <xdr:nvSpPr>
        <xdr:cNvPr id="259" name="フローチャート: 判断 258"/>
        <xdr:cNvSpPr/>
      </xdr:nvSpPr>
      <xdr:spPr>
        <a:xfrm>
          <a:off x="14732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106045</xdr:rowOff>
    </xdr:from>
    <xdr:ext cx="762000" cy="259080"/>
    <xdr:sp macro="" textlink="">
      <xdr:nvSpPr>
        <xdr:cNvPr id="260" name="テキスト ボックス 259"/>
        <xdr:cNvSpPr txBox="1"/>
      </xdr:nvSpPr>
      <xdr:spPr>
        <a:xfrm>
          <a:off x="14401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58420</xdr:rowOff>
    </xdr:from>
    <xdr:to>
      <xdr:col>69</xdr:col>
      <xdr:colOff>92075</xdr:colOff>
      <xdr:row>56</xdr:row>
      <xdr:rowOff>97790</xdr:rowOff>
    </xdr:to>
    <xdr:cxnSp macro="">
      <xdr:nvCxnSpPr>
        <xdr:cNvPr id="261" name="直線コネクタ 260"/>
        <xdr:cNvCxnSpPr/>
      </xdr:nvCxnSpPr>
      <xdr:spPr>
        <a:xfrm>
          <a:off x="13004800" y="96596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166370</xdr:rowOff>
    </xdr:from>
    <xdr:to>
      <xdr:col>69</xdr:col>
      <xdr:colOff>142875</xdr:colOff>
      <xdr:row>56</xdr:row>
      <xdr:rowOff>95885</xdr:rowOff>
    </xdr:to>
    <xdr:sp macro="" textlink="">
      <xdr:nvSpPr>
        <xdr:cNvPr id="262" name="フローチャート: 判断 261"/>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106045</xdr:rowOff>
    </xdr:from>
    <xdr:ext cx="756920" cy="259080"/>
    <xdr:sp macro="" textlink="">
      <xdr:nvSpPr>
        <xdr:cNvPr id="263" name="テキスト ボックス 262"/>
        <xdr:cNvSpPr txBox="1"/>
      </xdr:nvSpPr>
      <xdr:spPr>
        <a:xfrm>
          <a:off x="13512800" y="93643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159385</xdr:rowOff>
    </xdr:from>
    <xdr:to>
      <xdr:col>65</xdr:col>
      <xdr:colOff>53975</xdr:colOff>
      <xdr:row>56</xdr:row>
      <xdr:rowOff>89535</xdr:rowOff>
    </xdr:to>
    <xdr:sp macro="" textlink="">
      <xdr:nvSpPr>
        <xdr:cNvPr id="264" name="フローチャート: 判断 263"/>
        <xdr:cNvSpPr/>
      </xdr:nvSpPr>
      <xdr:spPr>
        <a:xfrm>
          <a:off x="129540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99695</xdr:rowOff>
    </xdr:from>
    <xdr:ext cx="762000" cy="254000"/>
    <xdr:sp macro="" textlink="">
      <xdr:nvSpPr>
        <xdr:cNvPr id="265" name="テキスト ボックス 264"/>
        <xdr:cNvSpPr txBox="1"/>
      </xdr:nvSpPr>
      <xdr:spPr>
        <a:xfrm>
          <a:off x="12623800" y="9357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7" name="テキスト ボックス 266"/>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8" name="テキスト ボックス 267"/>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70" name="テキスト ボックス 269"/>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1" name="楕円 27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69850</xdr:rowOff>
    </xdr:from>
    <xdr:ext cx="762000" cy="259080"/>
    <xdr:sp macro="" textlink="">
      <xdr:nvSpPr>
        <xdr:cNvPr id="272" name="その他該当値テキスト"/>
        <xdr:cNvSpPr txBox="1"/>
      </xdr:nvSpPr>
      <xdr:spPr>
        <a:xfrm>
          <a:off x="165989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40640</xdr:rowOff>
    </xdr:from>
    <xdr:to>
      <xdr:col>78</xdr:col>
      <xdr:colOff>120650</xdr:colOff>
      <xdr:row>56</xdr:row>
      <xdr:rowOff>141605</xdr:rowOff>
    </xdr:to>
    <xdr:sp macro="" textlink="">
      <xdr:nvSpPr>
        <xdr:cNvPr id="273" name="楕円 272"/>
        <xdr:cNvSpPr/>
      </xdr:nvSpPr>
      <xdr:spPr>
        <a:xfrm>
          <a:off x="156210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151765</xdr:rowOff>
    </xdr:from>
    <xdr:ext cx="736600" cy="259080"/>
    <xdr:sp macro="" textlink="">
      <xdr:nvSpPr>
        <xdr:cNvPr id="274" name="テキスト ボックス 273"/>
        <xdr:cNvSpPr txBox="1"/>
      </xdr:nvSpPr>
      <xdr:spPr>
        <a:xfrm>
          <a:off x="15290800" y="9410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33655</xdr:rowOff>
    </xdr:from>
    <xdr:to>
      <xdr:col>74</xdr:col>
      <xdr:colOff>31750</xdr:colOff>
      <xdr:row>56</xdr:row>
      <xdr:rowOff>135255</xdr:rowOff>
    </xdr:to>
    <xdr:sp macro="" textlink="">
      <xdr:nvSpPr>
        <xdr:cNvPr id="275" name="楕円 274"/>
        <xdr:cNvSpPr/>
      </xdr:nvSpPr>
      <xdr:spPr>
        <a:xfrm>
          <a:off x="147320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120650</xdr:rowOff>
    </xdr:from>
    <xdr:ext cx="762000" cy="254000"/>
    <xdr:sp macro="" textlink="">
      <xdr:nvSpPr>
        <xdr:cNvPr id="276" name="テキスト ボックス 275"/>
        <xdr:cNvSpPr txBox="1"/>
      </xdr:nvSpPr>
      <xdr:spPr>
        <a:xfrm>
          <a:off x="14401800" y="9721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46990</xdr:rowOff>
    </xdr:from>
    <xdr:to>
      <xdr:col>69</xdr:col>
      <xdr:colOff>142875</xdr:colOff>
      <xdr:row>56</xdr:row>
      <xdr:rowOff>148590</xdr:rowOff>
    </xdr:to>
    <xdr:sp macro="" textlink="">
      <xdr:nvSpPr>
        <xdr:cNvPr id="277" name="楕円 276"/>
        <xdr:cNvSpPr/>
      </xdr:nvSpPr>
      <xdr:spPr>
        <a:xfrm>
          <a:off x="138430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133350</xdr:rowOff>
    </xdr:from>
    <xdr:ext cx="756920" cy="254000"/>
    <xdr:sp macro="" textlink="">
      <xdr:nvSpPr>
        <xdr:cNvPr id="278" name="テキスト ボックス 277"/>
        <xdr:cNvSpPr txBox="1"/>
      </xdr:nvSpPr>
      <xdr:spPr>
        <a:xfrm>
          <a:off x="13512800" y="97345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9" name="楕円 27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93980</xdr:rowOff>
    </xdr:from>
    <xdr:ext cx="762000" cy="259080"/>
    <xdr:sp macro="" textlink="">
      <xdr:nvSpPr>
        <xdr:cNvPr id="280" name="テキスト ボックス 279"/>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補助費については，類似団体内の平均を1.7％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p>
        <a:p>
          <a:endParaRPr/>
        </a:p>
      </xdr:txBody>
    </xdr:sp>
    <xdr:clientData/>
  </xdr:twoCellAnchor>
  <xdr:oneCellAnchor>
    <xdr:from>
      <xdr:col>62</xdr:col>
      <xdr:colOff>6350</xdr:colOff>
      <xdr:row>29</xdr:row>
      <xdr:rowOff>107950</xdr:rowOff>
    </xdr:from>
    <xdr:ext cx="293370" cy="225425"/>
    <xdr:sp macro="" textlink="">
      <xdr:nvSpPr>
        <xdr:cNvPr id="292" name="テキスト ボックス 291"/>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4" name="テキスト ボックス 293"/>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6" name="テキスト ボックス 295"/>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8" name="テキスト ボックス 297"/>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300" name="テキスト ボックス 299"/>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2" name="テキスト ボックス 301"/>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83820</xdr:rowOff>
    </xdr:from>
    <xdr:to>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133350</xdr:rowOff>
    </xdr:from>
    <xdr:ext cx="762000" cy="254000"/>
    <xdr:sp macro="" textlink="">
      <xdr:nvSpPr>
        <xdr:cNvPr id="306" name="補助費等最小値テキスト"/>
        <xdr:cNvSpPr txBox="1"/>
      </xdr:nvSpPr>
      <xdr:spPr>
        <a:xfrm>
          <a:off x="16598900" y="6819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83820</xdr:rowOff>
    </xdr:from>
    <xdr:to>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35</xdr:row>
      <xdr:rowOff>147320</xdr:rowOff>
    </xdr:to>
    <xdr:cxnSp macro="">
      <xdr:nvCxnSpPr>
        <xdr:cNvPr id="310" name="直線コネクタ 309"/>
        <xdr:cNvCxnSpPr/>
      </xdr:nvCxnSpPr>
      <xdr:spPr>
        <a:xfrm>
          <a:off x="15671800" y="61347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146685</xdr:rowOff>
    </xdr:from>
    <xdr:ext cx="762000" cy="254000"/>
    <xdr:sp macro="" textlink="">
      <xdr:nvSpPr>
        <xdr:cNvPr id="311" name="補助費等平均値テキスト"/>
        <xdr:cNvSpPr txBox="1"/>
      </xdr:nvSpPr>
      <xdr:spPr>
        <a:xfrm>
          <a:off x="16598900" y="61474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3175</xdr:rowOff>
    </xdr:from>
    <xdr:to>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120650</xdr:rowOff>
    </xdr:from>
    <xdr:to>
      <xdr:col>78</xdr:col>
      <xdr:colOff>69850</xdr:colOff>
      <xdr:row>35</xdr:row>
      <xdr:rowOff>133985</xdr:rowOff>
    </xdr:to>
    <xdr:cxnSp macro="">
      <xdr:nvCxnSpPr>
        <xdr:cNvPr id="313" name="直線コネクタ 312"/>
        <xdr:cNvCxnSpPr/>
      </xdr:nvCxnSpPr>
      <xdr:spPr>
        <a:xfrm>
          <a:off x="14782800" y="6121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75565</xdr:rowOff>
    </xdr:from>
    <xdr:ext cx="736600" cy="254000"/>
    <xdr:sp macro="" textlink="">
      <xdr:nvSpPr>
        <xdr:cNvPr id="315" name="テキスト ボックス 314"/>
        <xdr:cNvSpPr txBox="1"/>
      </xdr:nvSpPr>
      <xdr:spPr>
        <a:xfrm>
          <a:off x="15290800" y="62477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120650</xdr:rowOff>
    </xdr:from>
    <xdr:to>
      <xdr:col>73</xdr:col>
      <xdr:colOff>180975</xdr:colOff>
      <xdr:row>35</xdr:row>
      <xdr:rowOff>143510</xdr:rowOff>
    </xdr:to>
    <xdr:cxnSp macro="">
      <xdr:nvCxnSpPr>
        <xdr:cNvPr id="316" name="直線コネクタ 315"/>
        <xdr:cNvCxnSpPr/>
      </xdr:nvCxnSpPr>
      <xdr:spPr>
        <a:xfrm flipV="1">
          <a:off x="13893800" y="6121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93980</xdr:rowOff>
    </xdr:from>
    <xdr:ext cx="762000" cy="259080"/>
    <xdr:sp macro="" textlink="">
      <xdr:nvSpPr>
        <xdr:cNvPr id="318" name="テキスト ボックス 317"/>
        <xdr:cNvSpPr txBox="1"/>
      </xdr:nvSpPr>
      <xdr:spPr>
        <a:xfrm>
          <a:off x="14401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143510</xdr:rowOff>
    </xdr:from>
    <xdr:to>
      <xdr:col>69</xdr:col>
      <xdr:colOff>92075</xdr:colOff>
      <xdr:row>35</xdr:row>
      <xdr:rowOff>147320</xdr:rowOff>
    </xdr:to>
    <xdr:cxnSp macro="">
      <xdr:nvCxnSpPr>
        <xdr:cNvPr id="319" name="直線コネクタ 318"/>
        <xdr:cNvCxnSpPr/>
      </xdr:nvCxnSpPr>
      <xdr:spPr>
        <a:xfrm flipV="1">
          <a:off x="13004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112395</xdr:rowOff>
    </xdr:from>
    <xdr:ext cx="756920" cy="254000"/>
    <xdr:sp macro="" textlink="">
      <xdr:nvSpPr>
        <xdr:cNvPr id="321" name="テキスト ボックス 320"/>
        <xdr:cNvSpPr txBox="1"/>
      </xdr:nvSpPr>
      <xdr:spPr>
        <a:xfrm>
          <a:off x="13512800" y="62845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116840</xdr:rowOff>
    </xdr:from>
    <xdr:ext cx="762000" cy="259080"/>
    <xdr:sp macro="" textlink="">
      <xdr:nvSpPr>
        <xdr:cNvPr id="323" name="テキスト ボックス 322"/>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5" name="テキスト ボックス 324"/>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6" name="テキスト ボックス 325"/>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8" name="テキスト ボックス 327"/>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96520</xdr:rowOff>
    </xdr:from>
    <xdr:to>
      <xdr:col>82</xdr:col>
      <xdr:colOff>158750</xdr:colOff>
      <xdr:row>36</xdr:row>
      <xdr:rowOff>26670</xdr:rowOff>
    </xdr:to>
    <xdr:sp macro="" textlink="">
      <xdr:nvSpPr>
        <xdr:cNvPr id="329" name="楕円 328"/>
        <xdr:cNvSpPr/>
      </xdr:nvSpPr>
      <xdr:spPr>
        <a:xfrm>
          <a:off x="164592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113030</xdr:rowOff>
    </xdr:from>
    <xdr:ext cx="762000" cy="259080"/>
    <xdr:sp macro="" textlink="">
      <xdr:nvSpPr>
        <xdr:cNvPr id="330" name="補助費等該当値テキスト"/>
        <xdr:cNvSpPr txBox="1"/>
      </xdr:nvSpPr>
      <xdr:spPr>
        <a:xfrm>
          <a:off x="16598900" y="594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31" name="楕円 330"/>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32" name="テキスト ボックス 331"/>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69215</xdr:rowOff>
    </xdr:from>
    <xdr:to>
      <xdr:col>74</xdr:col>
      <xdr:colOff>31750</xdr:colOff>
      <xdr:row>35</xdr:row>
      <xdr:rowOff>170815</xdr:rowOff>
    </xdr:to>
    <xdr:sp macro="" textlink="">
      <xdr:nvSpPr>
        <xdr:cNvPr id="333" name="楕円 332"/>
        <xdr:cNvSpPr/>
      </xdr:nvSpPr>
      <xdr:spPr>
        <a:xfrm>
          <a:off x="14732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9525</xdr:rowOff>
    </xdr:from>
    <xdr:ext cx="762000" cy="254000"/>
    <xdr:sp macro="" textlink="">
      <xdr:nvSpPr>
        <xdr:cNvPr id="334" name="テキスト ボックス 333"/>
        <xdr:cNvSpPr txBox="1"/>
      </xdr:nvSpPr>
      <xdr:spPr>
        <a:xfrm>
          <a:off x="14401800" y="58388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92075</xdr:rowOff>
    </xdr:from>
    <xdr:to>
      <xdr:col>69</xdr:col>
      <xdr:colOff>142875</xdr:colOff>
      <xdr:row>36</xdr:row>
      <xdr:rowOff>22225</xdr:rowOff>
    </xdr:to>
    <xdr:sp macro="" textlink="">
      <xdr:nvSpPr>
        <xdr:cNvPr id="335" name="楕円 334"/>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32385</xdr:rowOff>
    </xdr:from>
    <xdr:ext cx="756920" cy="254000"/>
    <xdr:sp macro="" textlink="">
      <xdr:nvSpPr>
        <xdr:cNvPr id="336" name="テキスト ボックス 335"/>
        <xdr:cNvSpPr txBox="1"/>
      </xdr:nvSpPr>
      <xdr:spPr>
        <a:xfrm>
          <a:off x="13512800" y="58616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96520</xdr:rowOff>
    </xdr:from>
    <xdr:to>
      <xdr:col>65</xdr:col>
      <xdr:colOff>53975</xdr:colOff>
      <xdr:row>36</xdr:row>
      <xdr:rowOff>26670</xdr:rowOff>
    </xdr:to>
    <xdr:sp macro="" textlink="">
      <xdr:nvSpPr>
        <xdr:cNvPr id="337" name="楕円 336"/>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36830</xdr:rowOff>
    </xdr:from>
    <xdr:ext cx="762000" cy="259080"/>
    <xdr:sp macro="" textlink="">
      <xdr:nvSpPr>
        <xdr:cNvPr id="338" name="テキスト ボックス 337"/>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公債費については，ここ数年の市債発行増による元利償還額の増や繰上償還を積極的に行っていることなどを要因として，類似団体内の平均を3.4％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3</xdr:col>
      <xdr:colOff>123825</xdr:colOff>
      <xdr:row>69</xdr:row>
      <xdr:rowOff>107950</xdr:rowOff>
    </xdr:from>
    <xdr:ext cx="293370" cy="225425"/>
    <xdr:sp macro="" textlink="">
      <xdr:nvSpPr>
        <xdr:cNvPr id="350" name="テキスト ボックス 349"/>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2" name="テキスト ボックス 351"/>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4" name="テキスト ボックス 353"/>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6" name="テキスト ボックス 355"/>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8" name="テキスト ボックス 357"/>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60" name="テキスト ボックス 359"/>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62" name="テキスト ボックス 361"/>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29210</xdr:rowOff>
    </xdr:from>
    <xdr:ext cx="762000" cy="254000"/>
    <xdr:sp macro="" textlink="">
      <xdr:nvSpPr>
        <xdr:cNvPr id="366" name="公債費最小値テキスト"/>
        <xdr:cNvSpPr txBox="1"/>
      </xdr:nvSpPr>
      <xdr:spPr>
        <a:xfrm>
          <a:off x="4914900" y="13745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56515</xdr:rowOff>
    </xdr:from>
    <xdr:to>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100965</xdr:rowOff>
    </xdr:from>
    <xdr:ext cx="762000" cy="254000"/>
    <xdr:sp macro="" textlink="">
      <xdr:nvSpPr>
        <xdr:cNvPr id="368" name="公債費最大値テキスト"/>
        <xdr:cNvSpPr txBox="1"/>
      </xdr:nvSpPr>
      <xdr:spPr>
        <a:xfrm>
          <a:off x="4914900" y="12445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85090</xdr:rowOff>
    </xdr:to>
    <xdr:cxnSp macro="">
      <xdr:nvCxnSpPr>
        <xdr:cNvPr id="370" name="直線コネクタ 369"/>
        <xdr:cNvCxnSpPr/>
      </xdr:nvCxnSpPr>
      <xdr:spPr>
        <a:xfrm>
          <a:off x="3987800" y="129324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157480</xdr:rowOff>
    </xdr:from>
    <xdr:ext cx="762000" cy="254000"/>
    <xdr:sp macro="" textlink="">
      <xdr:nvSpPr>
        <xdr:cNvPr id="371" name="公債費平均値テキスト"/>
        <xdr:cNvSpPr txBox="1"/>
      </xdr:nvSpPr>
      <xdr:spPr>
        <a:xfrm>
          <a:off x="4914900" y="1267333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73660</xdr:rowOff>
    </xdr:to>
    <xdr:cxnSp macro="">
      <xdr:nvCxnSpPr>
        <xdr:cNvPr id="373" name="直線コネクタ 372"/>
        <xdr:cNvCxnSpPr/>
      </xdr:nvCxnSpPr>
      <xdr:spPr>
        <a:xfrm>
          <a:off x="3098800" y="12911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143510</xdr:rowOff>
    </xdr:from>
    <xdr:to>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83185</xdr:rowOff>
    </xdr:from>
    <xdr:ext cx="731520" cy="259080"/>
    <xdr:sp macro="" textlink="">
      <xdr:nvSpPr>
        <xdr:cNvPr id="375" name="テキスト ボックス 374"/>
        <xdr:cNvSpPr txBox="1"/>
      </xdr:nvSpPr>
      <xdr:spPr>
        <a:xfrm>
          <a:off x="3606800" y="125990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52705</xdr:rowOff>
    </xdr:from>
    <xdr:to>
      <xdr:col>15</xdr:col>
      <xdr:colOff>98425</xdr:colOff>
      <xdr:row>75</xdr:row>
      <xdr:rowOff>62230</xdr:rowOff>
    </xdr:to>
    <xdr:cxnSp macro="">
      <xdr:nvCxnSpPr>
        <xdr:cNvPr id="376" name="直線コネクタ 375"/>
        <xdr:cNvCxnSpPr/>
      </xdr:nvCxnSpPr>
      <xdr:spPr>
        <a:xfrm flipV="1">
          <a:off x="2209800" y="12911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120650</xdr:rowOff>
    </xdr:from>
    <xdr:to>
      <xdr:col>15</xdr:col>
      <xdr:colOff>149225</xdr:colOff>
      <xdr:row>75</xdr:row>
      <xdr:rowOff>50165</xdr:rowOff>
    </xdr:to>
    <xdr:sp macro="" textlink="">
      <xdr:nvSpPr>
        <xdr:cNvPr id="377" name="フローチャート: 判断 376"/>
        <xdr:cNvSpPr/>
      </xdr:nvSpPr>
      <xdr:spPr>
        <a:xfrm>
          <a:off x="3048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60325</xdr:rowOff>
    </xdr:from>
    <xdr:ext cx="762000" cy="259080"/>
    <xdr:sp macro="" textlink="">
      <xdr:nvSpPr>
        <xdr:cNvPr id="378" name="テキスト ボックス 377"/>
        <xdr:cNvSpPr txBox="1"/>
      </xdr:nvSpPr>
      <xdr:spPr>
        <a:xfrm>
          <a:off x="27178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56515</xdr:rowOff>
    </xdr:from>
    <xdr:to>
      <xdr:col>11</xdr:col>
      <xdr:colOff>9525</xdr:colOff>
      <xdr:row>75</xdr:row>
      <xdr:rowOff>62230</xdr:rowOff>
    </xdr:to>
    <xdr:cxnSp macro="">
      <xdr:nvCxnSpPr>
        <xdr:cNvPr id="379" name="直線コネクタ 378"/>
        <xdr:cNvCxnSpPr/>
      </xdr:nvCxnSpPr>
      <xdr:spPr>
        <a:xfrm>
          <a:off x="1320800" y="129152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67945</xdr:rowOff>
    </xdr:from>
    <xdr:ext cx="756920" cy="258445"/>
    <xdr:sp macro="" textlink="">
      <xdr:nvSpPr>
        <xdr:cNvPr id="381" name="テキスト ボックス 380"/>
        <xdr:cNvSpPr txBox="1"/>
      </xdr:nvSpPr>
      <xdr:spPr>
        <a:xfrm>
          <a:off x="1828800" y="1258379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69850</xdr:rowOff>
    </xdr:from>
    <xdr:ext cx="756920" cy="259080"/>
    <xdr:sp macro="" textlink="">
      <xdr:nvSpPr>
        <xdr:cNvPr id="383" name="テキスト ボックス 382"/>
        <xdr:cNvSpPr txBox="1"/>
      </xdr:nvSpPr>
      <xdr:spPr>
        <a:xfrm>
          <a:off x="939800" y="125857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9" name="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6350</xdr:rowOff>
    </xdr:from>
    <xdr:ext cx="762000" cy="254000"/>
    <xdr:sp macro="" textlink="">
      <xdr:nvSpPr>
        <xdr:cNvPr id="390" name="公債費該当値テキスト"/>
        <xdr:cNvSpPr txBox="1"/>
      </xdr:nvSpPr>
      <xdr:spPr>
        <a:xfrm>
          <a:off x="4914900" y="12865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91" name="楕円 390"/>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109220</xdr:rowOff>
    </xdr:from>
    <xdr:ext cx="731520" cy="254000"/>
    <xdr:sp macro="" textlink="">
      <xdr:nvSpPr>
        <xdr:cNvPr id="392" name="テキスト ボックス 391"/>
        <xdr:cNvSpPr txBox="1"/>
      </xdr:nvSpPr>
      <xdr:spPr>
        <a:xfrm>
          <a:off x="3606800" y="129679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3" name="楕円 392"/>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88265</xdr:rowOff>
    </xdr:from>
    <xdr:ext cx="762000" cy="254000"/>
    <xdr:sp macro="" textlink="">
      <xdr:nvSpPr>
        <xdr:cNvPr id="394" name="テキスト ボックス 393"/>
        <xdr:cNvSpPr txBox="1"/>
      </xdr:nvSpPr>
      <xdr:spPr>
        <a:xfrm>
          <a:off x="2717800" y="12947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97790</xdr:rowOff>
    </xdr:from>
    <xdr:ext cx="756920" cy="254000"/>
    <xdr:sp macro="" textlink="">
      <xdr:nvSpPr>
        <xdr:cNvPr id="396" name="テキスト ボックス 395"/>
        <xdr:cNvSpPr txBox="1"/>
      </xdr:nvSpPr>
      <xdr:spPr>
        <a:xfrm>
          <a:off x="1828800" y="129565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6350</xdr:rowOff>
    </xdr:from>
    <xdr:to>
      <xdr:col>6</xdr:col>
      <xdr:colOff>171450</xdr:colOff>
      <xdr:row>75</xdr:row>
      <xdr:rowOff>107315</xdr:rowOff>
    </xdr:to>
    <xdr:sp macro="" textlink="">
      <xdr:nvSpPr>
        <xdr:cNvPr id="397" name="楕円 396"/>
        <xdr:cNvSpPr/>
      </xdr:nvSpPr>
      <xdr:spPr>
        <a:xfrm>
          <a:off x="12700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92075</xdr:rowOff>
    </xdr:from>
    <xdr:ext cx="756920" cy="259080"/>
    <xdr:sp macro="" textlink="">
      <xdr:nvSpPr>
        <xdr:cNvPr id="398" name="テキスト ボックス 397"/>
        <xdr:cNvSpPr txBox="1"/>
      </xdr:nvSpPr>
      <xdr:spPr>
        <a:xfrm>
          <a:off x="939800" y="129508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公債費以外については，類似団体内の平均を6.7％下回っている。積立金について，合併特例措置の終了（普通交付税合併算定替：平成27年度，合併特例事業債活用期限：平成37年度）に備えて，減債基金，ふるさと開発基金，まちづくり基金等への積立やふるさと納税の推進を積極的に行い，今後の財政需要に対応できる財政基盤の強化に努める。</a:t>
          </a:r>
        </a:p>
        <a:p>
          <a:endParaRPr/>
        </a:p>
      </xdr:txBody>
    </xdr:sp>
    <xdr:clientData/>
  </xdr:twoCellAnchor>
  <xdr:oneCellAnchor>
    <xdr:from>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14" name="テキスト ボックス 413"/>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16" name="テキスト ボックス 415"/>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8" name="テキスト ボックス 41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20" name="テキスト ボックス 419"/>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22" name="テキスト ボックス 421"/>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4" name="テキスト ボックス 42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123190</xdr:rowOff>
    </xdr:from>
    <xdr:to>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92710</xdr:rowOff>
    </xdr:from>
    <xdr:to>
      <xdr:col>82</xdr:col>
      <xdr:colOff>107950</xdr:colOff>
      <xdr:row>76</xdr:row>
      <xdr:rowOff>111760</xdr:rowOff>
    </xdr:to>
    <xdr:cxnSp macro="">
      <xdr:nvCxnSpPr>
        <xdr:cNvPr id="431" name="直線コネクタ 430"/>
        <xdr:cNvCxnSpPr/>
      </xdr:nvCxnSpPr>
      <xdr:spPr>
        <a:xfrm flipV="1">
          <a:off x="15671800" y="131229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97790</xdr:rowOff>
    </xdr:from>
    <xdr:ext cx="762000" cy="254000"/>
    <xdr:sp macro="" textlink="">
      <xdr:nvSpPr>
        <xdr:cNvPr id="432" name="公債費以外平均値テキスト"/>
        <xdr:cNvSpPr txBox="1"/>
      </xdr:nvSpPr>
      <xdr:spPr>
        <a:xfrm>
          <a:off x="16598900" y="132994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111760</xdr:rowOff>
    </xdr:from>
    <xdr:to>
      <xdr:col>78</xdr:col>
      <xdr:colOff>69850</xdr:colOff>
      <xdr:row>76</xdr:row>
      <xdr:rowOff>115570</xdr:rowOff>
    </xdr:to>
    <xdr:cxnSp macro="">
      <xdr:nvCxnSpPr>
        <xdr:cNvPr id="434" name="直線コネクタ 433"/>
        <xdr:cNvCxnSpPr/>
      </xdr:nvCxnSpPr>
      <xdr:spPr>
        <a:xfrm flipV="1">
          <a:off x="14782800" y="13141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162560</xdr:rowOff>
    </xdr:from>
    <xdr:ext cx="736600" cy="259080"/>
    <xdr:sp macro="" textlink="">
      <xdr:nvSpPr>
        <xdr:cNvPr id="436" name="テキスト ボックス 435"/>
        <xdr:cNvSpPr txBox="1"/>
      </xdr:nvSpPr>
      <xdr:spPr>
        <a:xfrm>
          <a:off x="15290800" y="1336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115570</xdr:rowOff>
    </xdr:from>
    <xdr:to>
      <xdr:col>73</xdr:col>
      <xdr:colOff>180975</xdr:colOff>
      <xdr:row>76</xdr:row>
      <xdr:rowOff>157480</xdr:rowOff>
    </xdr:to>
    <xdr:cxnSp macro="">
      <xdr:nvCxnSpPr>
        <xdr:cNvPr id="437" name="直線コネクタ 436"/>
        <xdr:cNvCxnSpPr/>
      </xdr:nvCxnSpPr>
      <xdr:spPr>
        <a:xfrm flipV="1">
          <a:off x="13893800" y="13145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148590</xdr:rowOff>
    </xdr:from>
    <xdr:to>
      <xdr:col>74</xdr:col>
      <xdr:colOff>31750</xdr:colOff>
      <xdr:row>77</xdr:row>
      <xdr:rowOff>78740</xdr:rowOff>
    </xdr:to>
    <xdr:sp macro="" textlink="">
      <xdr:nvSpPr>
        <xdr:cNvPr id="438" name="フローチャート: 判断 437"/>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63500</xdr:rowOff>
    </xdr:from>
    <xdr:ext cx="762000" cy="254000"/>
    <xdr:sp macro="" textlink="">
      <xdr:nvSpPr>
        <xdr:cNvPr id="439" name="テキスト ボックス 438"/>
        <xdr:cNvSpPr txBox="1"/>
      </xdr:nvSpPr>
      <xdr:spPr>
        <a:xfrm>
          <a:off x="14401800" y="132651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92710</xdr:rowOff>
    </xdr:from>
    <xdr:to>
      <xdr:col>69</xdr:col>
      <xdr:colOff>92075</xdr:colOff>
      <xdr:row>76</xdr:row>
      <xdr:rowOff>157480</xdr:rowOff>
    </xdr:to>
    <xdr:cxnSp macro="">
      <xdr:nvCxnSpPr>
        <xdr:cNvPr id="440" name="直線コネクタ 439"/>
        <xdr:cNvCxnSpPr/>
      </xdr:nvCxnSpPr>
      <xdr:spPr>
        <a:xfrm>
          <a:off x="13004800" y="131229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3810</xdr:rowOff>
    </xdr:from>
    <xdr:to>
      <xdr:col>69</xdr:col>
      <xdr:colOff>142875</xdr:colOff>
      <xdr:row>77</xdr:row>
      <xdr:rowOff>105410</xdr:rowOff>
    </xdr:to>
    <xdr:sp macro="" textlink="">
      <xdr:nvSpPr>
        <xdr:cNvPr id="441" name="フローチャート: 判断 440"/>
        <xdr:cNvSpPr/>
      </xdr:nvSpPr>
      <xdr:spPr>
        <a:xfrm>
          <a:off x="13843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90170</xdr:rowOff>
    </xdr:from>
    <xdr:ext cx="756920" cy="259080"/>
    <xdr:sp macro="" textlink="">
      <xdr:nvSpPr>
        <xdr:cNvPr id="442" name="テキスト ボックス 441"/>
        <xdr:cNvSpPr txBox="1"/>
      </xdr:nvSpPr>
      <xdr:spPr>
        <a:xfrm>
          <a:off x="13512800" y="13291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137160</xdr:rowOff>
    </xdr:from>
    <xdr:to>
      <xdr:col>65</xdr:col>
      <xdr:colOff>53975</xdr:colOff>
      <xdr:row>77</xdr:row>
      <xdr:rowOff>67310</xdr:rowOff>
    </xdr:to>
    <xdr:sp macro="" textlink="">
      <xdr:nvSpPr>
        <xdr:cNvPr id="443" name="フローチャート: 判断 442"/>
        <xdr:cNvSpPr/>
      </xdr:nvSpPr>
      <xdr:spPr>
        <a:xfrm>
          <a:off x="12954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52070</xdr:rowOff>
    </xdr:from>
    <xdr:ext cx="762000" cy="254000"/>
    <xdr:sp macro="" textlink="">
      <xdr:nvSpPr>
        <xdr:cNvPr id="444" name="テキスト ボックス 443"/>
        <xdr:cNvSpPr txBox="1"/>
      </xdr:nvSpPr>
      <xdr:spPr>
        <a:xfrm>
          <a:off x="12623800" y="13253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6" name="テキスト ボックス 44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7" name="テキスト ボックス 44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9" name="テキスト ボックス 44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41910</xdr:rowOff>
    </xdr:from>
    <xdr:to>
      <xdr:col>82</xdr:col>
      <xdr:colOff>158750</xdr:colOff>
      <xdr:row>76</xdr:row>
      <xdr:rowOff>143510</xdr:rowOff>
    </xdr:to>
    <xdr:sp macro="" textlink="">
      <xdr:nvSpPr>
        <xdr:cNvPr id="450" name="楕円 449"/>
        <xdr:cNvSpPr/>
      </xdr:nvSpPr>
      <xdr:spPr>
        <a:xfrm>
          <a:off x="164592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58420</xdr:rowOff>
    </xdr:from>
    <xdr:ext cx="762000" cy="259080"/>
    <xdr:sp macro="" textlink="">
      <xdr:nvSpPr>
        <xdr:cNvPr id="451" name="公債費以外該当値テキスト"/>
        <xdr:cNvSpPr txBox="1"/>
      </xdr:nvSpPr>
      <xdr:spPr>
        <a:xfrm>
          <a:off x="165989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60960</xdr:rowOff>
    </xdr:from>
    <xdr:to>
      <xdr:col>78</xdr:col>
      <xdr:colOff>120650</xdr:colOff>
      <xdr:row>76</xdr:row>
      <xdr:rowOff>162560</xdr:rowOff>
    </xdr:to>
    <xdr:sp macro="" textlink="">
      <xdr:nvSpPr>
        <xdr:cNvPr id="452" name="楕円 451"/>
        <xdr:cNvSpPr/>
      </xdr:nvSpPr>
      <xdr:spPr>
        <a:xfrm>
          <a:off x="15621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1270</xdr:rowOff>
    </xdr:from>
    <xdr:ext cx="736600" cy="259080"/>
    <xdr:sp macro="" textlink="">
      <xdr:nvSpPr>
        <xdr:cNvPr id="453" name="テキスト ボックス 452"/>
        <xdr:cNvSpPr txBox="1"/>
      </xdr:nvSpPr>
      <xdr:spPr>
        <a:xfrm>
          <a:off x="15290800" y="1286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54" name="楕円 453"/>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5080</xdr:rowOff>
    </xdr:from>
    <xdr:ext cx="762000" cy="259080"/>
    <xdr:sp macro="" textlink="">
      <xdr:nvSpPr>
        <xdr:cNvPr id="455" name="テキスト ボックス 454"/>
        <xdr:cNvSpPr txBox="1"/>
      </xdr:nvSpPr>
      <xdr:spPr>
        <a:xfrm>
          <a:off x="14401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6" name="楕円 455"/>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46990</xdr:rowOff>
    </xdr:from>
    <xdr:ext cx="756920" cy="259080"/>
    <xdr:sp macro="" textlink="">
      <xdr:nvSpPr>
        <xdr:cNvPr id="457" name="テキスト ボックス 456"/>
        <xdr:cNvSpPr txBox="1"/>
      </xdr:nvSpPr>
      <xdr:spPr>
        <a:xfrm>
          <a:off x="13512800" y="129057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41910</xdr:rowOff>
    </xdr:from>
    <xdr:to>
      <xdr:col>65</xdr:col>
      <xdr:colOff>53975</xdr:colOff>
      <xdr:row>76</xdr:row>
      <xdr:rowOff>143510</xdr:rowOff>
    </xdr:to>
    <xdr:sp macro="" textlink="">
      <xdr:nvSpPr>
        <xdr:cNvPr id="458" name="楕円 457"/>
        <xdr:cNvSpPr/>
      </xdr:nvSpPr>
      <xdr:spPr>
        <a:xfrm>
          <a:off x="12954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153670</xdr:rowOff>
    </xdr:from>
    <xdr:ext cx="762000" cy="259080"/>
    <xdr:sp macro="" textlink="">
      <xdr:nvSpPr>
        <xdr:cNvPr id="459" name="テキスト ボックス 458"/>
        <xdr:cNvSpPr txBox="1"/>
      </xdr:nvSpPr>
      <xdr:spPr>
        <a:xfrm>
          <a:off x="126238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100965</xdr:rowOff>
    </xdr:from>
    <xdr:to>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76200</xdr:rowOff>
    </xdr:from>
    <xdr:ext cx="756920" cy="254000"/>
    <xdr:sp macro="" textlink="">
      <xdr:nvSpPr>
        <xdr:cNvPr id="46" name="人口1人当たり決算額の推移最小値テキスト130"/>
        <xdr:cNvSpPr txBox="1"/>
      </xdr:nvSpPr>
      <xdr:spPr>
        <a:xfrm>
          <a:off x="5740400" y="35528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104140</xdr:rowOff>
    </xdr:from>
    <xdr:to>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15875</xdr:rowOff>
    </xdr:from>
    <xdr:ext cx="756920" cy="259080"/>
    <xdr:sp macro="" textlink="">
      <xdr:nvSpPr>
        <xdr:cNvPr id="48" name="人口1人当たり決算額の推移最大値テキスト130"/>
        <xdr:cNvSpPr txBox="1"/>
      </xdr:nvSpPr>
      <xdr:spPr>
        <a:xfrm>
          <a:off x="5740400" y="1949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100965</xdr:rowOff>
    </xdr:from>
    <xdr:to>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88900</xdr:rowOff>
    </xdr:from>
    <xdr:to>
      <xdr:col>29</xdr:col>
      <xdr:colOff>127000</xdr:colOff>
      <xdr:row>18</xdr:row>
      <xdr:rowOff>93345</xdr:rowOff>
    </xdr:to>
    <xdr:cxnSp macro="">
      <xdr:nvCxnSpPr>
        <xdr:cNvPr id="50" name="直線コネクタ 49"/>
        <xdr:cNvCxnSpPr/>
      </xdr:nvCxnSpPr>
      <xdr:spPr>
        <a:xfrm flipV="1">
          <a:off x="5003800" y="3222625"/>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164465</xdr:rowOff>
    </xdr:from>
    <xdr:ext cx="756920" cy="259080"/>
    <xdr:sp macro="" textlink="">
      <xdr:nvSpPr>
        <xdr:cNvPr id="51" name="人口1人当たり決算額の推移平均値テキスト130"/>
        <xdr:cNvSpPr txBox="1"/>
      </xdr:nvSpPr>
      <xdr:spPr>
        <a:xfrm>
          <a:off x="5740400" y="278384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93345</xdr:rowOff>
    </xdr:from>
    <xdr:to>
      <xdr:col>26</xdr:col>
      <xdr:colOff>50800</xdr:colOff>
      <xdr:row>18</xdr:row>
      <xdr:rowOff>106680</xdr:rowOff>
    </xdr:to>
    <xdr:cxnSp macro="">
      <xdr:nvCxnSpPr>
        <xdr:cNvPr id="53" name="直線コネクタ 52"/>
        <xdr:cNvCxnSpPr/>
      </xdr:nvCxnSpPr>
      <xdr:spPr>
        <a:xfrm flipV="1">
          <a:off x="4305300" y="32270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114300</xdr:rowOff>
    </xdr:from>
    <xdr:ext cx="736600" cy="259080"/>
    <xdr:sp macro="" textlink="">
      <xdr:nvSpPr>
        <xdr:cNvPr id="55" name="テキスト ボックス 54"/>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106680</xdr:rowOff>
    </xdr:from>
    <xdr:to>
      <xdr:col>22</xdr:col>
      <xdr:colOff>114300</xdr:colOff>
      <xdr:row>18</xdr:row>
      <xdr:rowOff>112395</xdr:rowOff>
    </xdr:to>
    <xdr:cxnSp macro="">
      <xdr:nvCxnSpPr>
        <xdr:cNvPr id="56" name="直線コネクタ 55"/>
        <xdr:cNvCxnSpPr/>
      </xdr:nvCxnSpPr>
      <xdr:spPr>
        <a:xfrm flipV="1">
          <a:off x="3606800" y="324040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70485</xdr:rowOff>
    </xdr:from>
    <xdr:to>
      <xdr:col>22</xdr:col>
      <xdr:colOff>165100</xdr:colOff>
      <xdr:row>18</xdr:row>
      <xdr:rowOff>635</xdr:rowOff>
    </xdr:to>
    <xdr:sp macro="" textlink="">
      <xdr:nvSpPr>
        <xdr:cNvPr id="57" name="フローチャート: 判断 56"/>
        <xdr:cNvSpPr/>
      </xdr:nvSpPr>
      <xdr:spPr>
        <a:xfrm>
          <a:off x="42545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10795</xdr:rowOff>
    </xdr:from>
    <xdr:ext cx="762000" cy="258445"/>
    <xdr:sp macro="" textlink="">
      <xdr:nvSpPr>
        <xdr:cNvPr id="58" name="テキスト ボックス 57"/>
        <xdr:cNvSpPr txBox="1"/>
      </xdr:nvSpPr>
      <xdr:spPr>
        <a:xfrm>
          <a:off x="39243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112395</xdr:rowOff>
    </xdr:from>
    <xdr:to>
      <xdr:col>18</xdr:col>
      <xdr:colOff>177800</xdr:colOff>
      <xdr:row>19</xdr:row>
      <xdr:rowOff>19050</xdr:rowOff>
    </xdr:to>
    <xdr:cxnSp macro="">
      <xdr:nvCxnSpPr>
        <xdr:cNvPr id="59" name="直線コネクタ 58"/>
        <xdr:cNvCxnSpPr/>
      </xdr:nvCxnSpPr>
      <xdr:spPr>
        <a:xfrm flipV="1">
          <a:off x="2908300" y="3246120"/>
          <a:ext cx="6985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116205</xdr:rowOff>
    </xdr:from>
    <xdr:to>
      <xdr:col>19</xdr:col>
      <xdr:colOff>38100</xdr:colOff>
      <xdr:row>18</xdr:row>
      <xdr:rowOff>46355</xdr:rowOff>
    </xdr:to>
    <xdr:sp macro="" textlink="">
      <xdr:nvSpPr>
        <xdr:cNvPr id="60" name="フローチャート: 判断 59"/>
        <xdr:cNvSpPr/>
      </xdr:nvSpPr>
      <xdr:spPr>
        <a:xfrm>
          <a:off x="35560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56515</xdr:rowOff>
    </xdr:from>
    <xdr:ext cx="762000" cy="258445"/>
    <xdr:sp macro="" textlink="">
      <xdr:nvSpPr>
        <xdr:cNvPr id="61" name="テキスト ボックス 60"/>
        <xdr:cNvSpPr txBox="1"/>
      </xdr:nvSpPr>
      <xdr:spPr>
        <a:xfrm>
          <a:off x="32258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150495</xdr:rowOff>
    </xdr:from>
    <xdr:to>
      <xdr:col>15</xdr:col>
      <xdr:colOff>101600</xdr:colOff>
      <xdr:row>18</xdr:row>
      <xdr:rowOff>80645</xdr:rowOff>
    </xdr:to>
    <xdr:sp macro="" textlink="">
      <xdr:nvSpPr>
        <xdr:cNvPr id="62" name="フローチャート: 判断 61"/>
        <xdr:cNvSpPr/>
      </xdr:nvSpPr>
      <xdr:spPr>
        <a:xfrm>
          <a:off x="2857500" y="3112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90805</xdr:rowOff>
    </xdr:from>
    <xdr:ext cx="762000" cy="258445"/>
    <xdr:sp macro="" textlink="">
      <xdr:nvSpPr>
        <xdr:cNvPr id="63" name="テキスト ボックス 62"/>
        <xdr:cNvSpPr txBox="1"/>
      </xdr:nvSpPr>
      <xdr:spPr>
        <a:xfrm>
          <a:off x="2527300" y="2881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38100</xdr:rowOff>
    </xdr:from>
    <xdr:to>
      <xdr:col>29</xdr:col>
      <xdr:colOff>177800</xdr:colOff>
      <xdr:row>18</xdr:row>
      <xdr:rowOff>139700</xdr:rowOff>
    </xdr:to>
    <xdr:sp macro="" textlink="">
      <xdr:nvSpPr>
        <xdr:cNvPr id="69" name="楕円 68"/>
        <xdr:cNvSpPr/>
      </xdr:nvSpPr>
      <xdr:spPr>
        <a:xfrm>
          <a:off x="56007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10160</xdr:rowOff>
    </xdr:from>
    <xdr:ext cx="756920" cy="259080"/>
    <xdr:sp macro="" textlink="">
      <xdr:nvSpPr>
        <xdr:cNvPr id="70" name="人口1人当たり決算額の推移該当値テキスト130"/>
        <xdr:cNvSpPr txBox="1"/>
      </xdr:nvSpPr>
      <xdr:spPr>
        <a:xfrm>
          <a:off x="5740400" y="31438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42545</xdr:rowOff>
    </xdr:from>
    <xdr:to>
      <xdr:col>26</xdr:col>
      <xdr:colOff>101600</xdr:colOff>
      <xdr:row>18</xdr:row>
      <xdr:rowOff>144145</xdr:rowOff>
    </xdr:to>
    <xdr:sp macro="" textlink="">
      <xdr:nvSpPr>
        <xdr:cNvPr id="71" name="楕円 70"/>
        <xdr:cNvSpPr/>
      </xdr:nvSpPr>
      <xdr:spPr>
        <a:xfrm>
          <a:off x="49530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128905</xdr:rowOff>
    </xdr:from>
    <xdr:ext cx="736600" cy="259080"/>
    <xdr:sp macro="" textlink="">
      <xdr:nvSpPr>
        <xdr:cNvPr id="72" name="テキスト ボックス 71"/>
        <xdr:cNvSpPr txBox="1"/>
      </xdr:nvSpPr>
      <xdr:spPr>
        <a:xfrm>
          <a:off x="4622800" y="3262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55880</xdr:rowOff>
    </xdr:from>
    <xdr:to>
      <xdr:col>22</xdr:col>
      <xdr:colOff>165100</xdr:colOff>
      <xdr:row>18</xdr:row>
      <xdr:rowOff>157480</xdr:rowOff>
    </xdr:to>
    <xdr:sp macro="" textlink="">
      <xdr:nvSpPr>
        <xdr:cNvPr id="73" name="楕円 72"/>
        <xdr:cNvSpPr/>
      </xdr:nvSpPr>
      <xdr:spPr>
        <a:xfrm>
          <a:off x="4254500" y="318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142240</xdr:rowOff>
    </xdr:from>
    <xdr:ext cx="762000" cy="259080"/>
    <xdr:sp macro="" textlink="">
      <xdr:nvSpPr>
        <xdr:cNvPr id="74" name="テキスト ボックス 73"/>
        <xdr:cNvSpPr txBox="1"/>
      </xdr:nvSpPr>
      <xdr:spPr>
        <a:xfrm>
          <a:off x="3924300" y="327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61595</xdr:rowOff>
    </xdr:from>
    <xdr:to>
      <xdr:col>19</xdr:col>
      <xdr:colOff>38100</xdr:colOff>
      <xdr:row>18</xdr:row>
      <xdr:rowOff>163195</xdr:rowOff>
    </xdr:to>
    <xdr:sp macro="" textlink="">
      <xdr:nvSpPr>
        <xdr:cNvPr id="75" name="楕円 74"/>
        <xdr:cNvSpPr/>
      </xdr:nvSpPr>
      <xdr:spPr>
        <a:xfrm>
          <a:off x="3556000" y="31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147955</xdr:rowOff>
    </xdr:from>
    <xdr:ext cx="762000" cy="258445"/>
    <xdr:sp macro="" textlink="">
      <xdr:nvSpPr>
        <xdr:cNvPr id="76" name="テキスト ボックス 75"/>
        <xdr:cNvSpPr txBox="1"/>
      </xdr:nvSpPr>
      <xdr:spPr>
        <a:xfrm>
          <a:off x="3225800" y="3281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139700</xdr:rowOff>
    </xdr:from>
    <xdr:to>
      <xdr:col>15</xdr:col>
      <xdr:colOff>101600</xdr:colOff>
      <xdr:row>19</xdr:row>
      <xdr:rowOff>69850</xdr:rowOff>
    </xdr:to>
    <xdr:sp macro="" textlink="">
      <xdr:nvSpPr>
        <xdr:cNvPr id="77" name="楕円 76"/>
        <xdr:cNvSpPr/>
      </xdr:nvSpPr>
      <xdr:spPr>
        <a:xfrm>
          <a:off x="2857500" y="327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54610</xdr:rowOff>
    </xdr:from>
    <xdr:ext cx="762000" cy="254000"/>
    <xdr:sp macro="" textlink="">
      <xdr:nvSpPr>
        <xdr:cNvPr id="78" name="テキスト ボックス 77"/>
        <xdr:cNvSpPr txBox="1"/>
      </xdr:nvSpPr>
      <xdr:spPr>
        <a:xfrm>
          <a:off x="2527300" y="3359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78,264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000"/>
    <xdr:sp macro="" textlink="">
      <xdr:nvSpPr>
        <xdr:cNvPr id="95" name="テキスト ボックス 94"/>
        <xdr:cNvSpPr txBox="1"/>
      </xdr:nvSpPr>
      <xdr:spPr>
        <a:xfrm>
          <a:off x="1384300" y="7338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3" name="テキスト ボックス 102"/>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61595</xdr:rowOff>
    </xdr:from>
    <xdr:to>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320040</xdr:rowOff>
    </xdr:from>
    <xdr:ext cx="756920" cy="259080"/>
    <xdr:sp macro="" textlink="">
      <xdr:nvSpPr>
        <xdr:cNvPr id="106" name="人口1人当たり決算額の推移最小値テキスト445"/>
        <xdr:cNvSpPr txBox="1"/>
      </xdr:nvSpPr>
      <xdr:spPr>
        <a:xfrm>
          <a:off x="5740400" y="74447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xdr:rowOff>
    </xdr:from>
    <xdr:to>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320040</xdr:rowOff>
    </xdr:from>
    <xdr:ext cx="756920" cy="259080"/>
    <xdr:sp macro="" textlink="">
      <xdr:nvSpPr>
        <xdr:cNvPr id="108" name="人口1人当たり決算額の推移最大値テキスト445"/>
        <xdr:cNvSpPr txBox="1"/>
      </xdr:nvSpPr>
      <xdr:spPr>
        <a:xfrm>
          <a:off x="5740400" y="57302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61595</xdr:rowOff>
    </xdr:from>
    <xdr:to>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279400</xdr:rowOff>
    </xdr:from>
    <xdr:to>
      <xdr:col>29</xdr:col>
      <xdr:colOff>127000</xdr:colOff>
      <xdr:row>37</xdr:row>
      <xdr:rowOff>286385</xdr:rowOff>
    </xdr:to>
    <xdr:cxnSp macro="">
      <xdr:nvCxnSpPr>
        <xdr:cNvPr id="110" name="直線コネクタ 109"/>
        <xdr:cNvCxnSpPr/>
      </xdr:nvCxnSpPr>
      <xdr:spPr>
        <a:xfrm flipV="1">
          <a:off x="5003800" y="740410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27940</xdr:rowOff>
    </xdr:from>
    <xdr:ext cx="756920" cy="258445"/>
    <xdr:sp macro="" textlink="">
      <xdr:nvSpPr>
        <xdr:cNvPr id="111" name="人口1人当たり決算額の推移平均値テキスト445"/>
        <xdr:cNvSpPr txBox="1"/>
      </xdr:nvSpPr>
      <xdr:spPr>
        <a:xfrm>
          <a:off x="5740400" y="7152640"/>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182880</xdr:rowOff>
    </xdr:from>
    <xdr:to>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286385</xdr:rowOff>
    </xdr:from>
    <xdr:to>
      <xdr:col>26</xdr:col>
      <xdr:colOff>50800</xdr:colOff>
      <xdr:row>37</xdr:row>
      <xdr:rowOff>293370</xdr:rowOff>
    </xdr:to>
    <xdr:cxnSp macro="">
      <xdr:nvCxnSpPr>
        <xdr:cNvPr id="113" name="直線コネクタ 112"/>
        <xdr:cNvCxnSpPr/>
      </xdr:nvCxnSpPr>
      <xdr:spPr>
        <a:xfrm flipV="1">
          <a:off x="4305300" y="741108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182880</xdr:rowOff>
    </xdr:from>
    <xdr:to>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122555</xdr:rowOff>
    </xdr:from>
    <xdr:ext cx="736600" cy="254635"/>
    <xdr:sp macro="" textlink="">
      <xdr:nvSpPr>
        <xdr:cNvPr id="115" name="テキスト ボックス 114"/>
        <xdr:cNvSpPr txBox="1"/>
      </xdr:nvSpPr>
      <xdr:spPr>
        <a:xfrm>
          <a:off x="4622800" y="7075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273050</xdr:rowOff>
    </xdr:from>
    <xdr:to>
      <xdr:col>22</xdr:col>
      <xdr:colOff>114300</xdr:colOff>
      <xdr:row>37</xdr:row>
      <xdr:rowOff>293370</xdr:rowOff>
    </xdr:to>
    <xdr:cxnSp macro="">
      <xdr:nvCxnSpPr>
        <xdr:cNvPr id="116" name="直線コネクタ 115"/>
        <xdr:cNvCxnSpPr/>
      </xdr:nvCxnSpPr>
      <xdr:spPr>
        <a:xfrm>
          <a:off x="3606800" y="739775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194945</xdr:rowOff>
    </xdr:from>
    <xdr:to>
      <xdr:col>22</xdr:col>
      <xdr:colOff>165100</xdr:colOff>
      <xdr:row>37</xdr:row>
      <xdr:rowOff>297180</xdr:rowOff>
    </xdr:to>
    <xdr:sp macro="" textlink="">
      <xdr:nvSpPr>
        <xdr:cNvPr id="117" name="フローチャート: 判断 116"/>
        <xdr:cNvSpPr/>
      </xdr:nvSpPr>
      <xdr:spPr>
        <a:xfrm>
          <a:off x="4254500" y="7319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135890</xdr:rowOff>
    </xdr:from>
    <xdr:ext cx="762000" cy="259080"/>
    <xdr:sp macro="" textlink="">
      <xdr:nvSpPr>
        <xdr:cNvPr id="118" name="テキスト ボックス 117"/>
        <xdr:cNvSpPr txBox="1"/>
      </xdr:nvSpPr>
      <xdr:spPr>
        <a:xfrm>
          <a:off x="3924300" y="708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263525</xdr:rowOff>
    </xdr:from>
    <xdr:to>
      <xdr:col>18</xdr:col>
      <xdr:colOff>177800</xdr:colOff>
      <xdr:row>37</xdr:row>
      <xdr:rowOff>273050</xdr:rowOff>
    </xdr:to>
    <xdr:cxnSp macro="">
      <xdr:nvCxnSpPr>
        <xdr:cNvPr id="119" name="直線コネクタ 118"/>
        <xdr:cNvCxnSpPr/>
      </xdr:nvCxnSpPr>
      <xdr:spPr>
        <a:xfrm>
          <a:off x="2908300" y="73882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194945</xdr:rowOff>
    </xdr:from>
    <xdr:to>
      <xdr:col>19</xdr:col>
      <xdr:colOff>38100</xdr:colOff>
      <xdr:row>37</xdr:row>
      <xdr:rowOff>297180</xdr:rowOff>
    </xdr:to>
    <xdr:sp macro="" textlink="">
      <xdr:nvSpPr>
        <xdr:cNvPr id="120" name="フローチャート: 判断 119"/>
        <xdr:cNvSpPr/>
      </xdr:nvSpPr>
      <xdr:spPr>
        <a:xfrm>
          <a:off x="3556000" y="7319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136525</xdr:rowOff>
    </xdr:from>
    <xdr:ext cx="762000" cy="258445"/>
    <xdr:sp macro="" textlink="">
      <xdr:nvSpPr>
        <xdr:cNvPr id="121" name="テキスト ボックス 120"/>
        <xdr:cNvSpPr txBox="1"/>
      </xdr:nvSpPr>
      <xdr:spPr>
        <a:xfrm>
          <a:off x="3225800" y="708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182880</xdr:rowOff>
    </xdr:from>
    <xdr:to>
      <xdr:col>15</xdr:col>
      <xdr:colOff>101600</xdr:colOff>
      <xdr:row>37</xdr:row>
      <xdr:rowOff>283845</xdr:rowOff>
    </xdr:to>
    <xdr:sp macro="" textlink="">
      <xdr:nvSpPr>
        <xdr:cNvPr id="122" name="フローチャート: 判断 121"/>
        <xdr:cNvSpPr/>
      </xdr:nvSpPr>
      <xdr:spPr>
        <a:xfrm>
          <a:off x="28575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122555</xdr:rowOff>
    </xdr:from>
    <xdr:ext cx="762000" cy="254635"/>
    <xdr:sp macro="" textlink="">
      <xdr:nvSpPr>
        <xdr:cNvPr id="123" name="テキスト ボックス 122"/>
        <xdr:cNvSpPr txBox="1"/>
      </xdr:nvSpPr>
      <xdr:spPr>
        <a:xfrm>
          <a:off x="2527300" y="7075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4" name="テキスト ボックス 123"/>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228600</xdr:rowOff>
    </xdr:from>
    <xdr:to>
      <xdr:col>29</xdr:col>
      <xdr:colOff>177800</xdr:colOff>
      <xdr:row>37</xdr:row>
      <xdr:rowOff>330835</xdr:rowOff>
    </xdr:to>
    <xdr:sp macro="" textlink="">
      <xdr:nvSpPr>
        <xdr:cNvPr id="129" name="楕円 128"/>
        <xdr:cNvSpPr/>
      </xdr:nvSpPr>
      <xdr:spPr>
        <a:xfrm>
          <a:off x="5600700" y="7353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142240</xdr:rowOff>
    </xdr:from>
    <xdr:ext cx="756920" cy="259080"/>
    <xdr:sp macro="" textlink="">
      <xdr:nvSpPr>
        <xdr:cNvPr id="130" name="人口1人当たり決算額の推移該当値テキスト445"/>
        <xdr:cNvSpPr txBox="1"/>
      </xdr:nvSpPr>
      <xdr:spPr>
        <a:xfrm>
          <a:off x="5740400" y="7266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235585</xdr:rowOff>
    </xdr:from>
    <xdr:to>
      <xdr:col>26</xdr:col>
      <xdr:colOff>101600</xdr:colOff>
      <xdr:row>37</xdr:row>
      <xdr:rowOff>337820</xdr:rowOff>
    </xdr:to>
    <xdr:sp macro="" textlink="">
      <xdr:nvSpPr>
        <xdr:cNvPr id="131" name="楕円 130"/>
        <xdr:cNvSpPr/>
      </xdr:nvSpPr>
      <xdr:spPr>
        <a:xfrm>
          <a:off x="4953000" y="7360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321310</xdr:rowOff>
    </xdr:from>
    <xdr:ext cx="736600" cy="259080"/>
    <xdr:sp macro="" textlink="">
      <xdr:nvSpPr>
        <xdr:cNvPr id="132" name="テキスト ボックス 131"/>
        <xdr:cNvSpPr txBox="1"/>
      </xdr:nvSpPr>
      <xdr:spPr>
        <a:xfrm>
          <a:off x="4622800" y="744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241935</xdr:rowOff>
    </xdr:from>
    <xdr:to>
      <xdr:col>22</xdr:col>
      <xdr:colOff>165100</xdr:colOff>
      <xdr:row>38</xdr:row>
      <xdr:rowOff>1270</xdr:rowOff>
    </xdr:to>
    <xdr:sp macro="" textlink="">
      <xdr:nvSpPr>
        <xdr:cNvPr id="133" name="楕円 132"/>
        <xdr:cNvSpPr/>
      </xdr:nvSpPr>
      <xdr:spPr>
        <a:xfrm>
          <a:off x="4254500" y="7366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329565</xdr:rowOff>
    </xdr:from>
    <xdr:ext cx="762000" cy="253365"/>
    <xdr:sp macro="" textlink="">
      <xdr:nvSpPr>
        <xdr:cNvPr id="134" name="テキスト ボックス 133"/>
        <xdr:cNvSpPr txBox="1"/>
      </xdr:nvSpPr>
      <xdr:spPr>
        <a:xfrm>
          <a:off x="3924300" y="7454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221615</xdr:rowOff>
    </xdr:from>
    <xdr:to>
      <xdr:col>19</xdr:col>
      <xdr:colOff>38100</xdr:colOff>
      <xdr:row>37</xdr:row>
      <xdr:rowOff>323850</xdr:rowOff>
    </xdr:to>
    <xdr:sp macro="" textlink="">
      <xdr:nvSpPr>
        <xdr:cNvPr id="135" name="楕円 134"/>
        <xdr:cNvSpPr/>
      </xdr:nvSpPr>
      <xdr:spPr>
        <a:xfrm>
          <a:off x="3556000" y="7346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309245</xdr:rowOff>
    </xdr:from>
    <xdr:ext cx="762000" cy="259080"/>
    <xdr:sp macro="" textlink="">
      <xdr:nvSpPr>
        <xdr:cNvPr id="136" name="テキスト ボックス 135"/>
        <xdr:cNvSpPr txBox="1"/>
      </xdr:nvSpPr>
      <xdr:spPr>
        <a:xfrm>
          <a:off x="322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212725</xdr:rowOff>
    </xdr:from>
    <xdr:to>
      <xdr:col>15</xdr:col>
      <xdr:colOff>101600</xdr:colOff>
      <xdr:row>37</xdr:row>
      <xdr:rowOff>313055</xdr:rowOff>
    </xdr:to>
    <xdr:sp macro="" textlink="">
      <xdr:nvSpPr>
        <xdr:cNvPr id="137" name="楕円 136"/>
        <xdr:cNvSpPr/>
      </xdr:nvSpPr>
      <xdr:spPr>
        <a:xfrm>
          <a:off x="2857500" y="73374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298450</xdr:rowOff>
    </xdr:from>
    <xdr:ext cx="762000" cy="259080"/>
    <xdr:sp macro="" textlink="">
      <xdr:nvSpPr>
        <xdr:cNvPr id="138" name="テキスト ボックス 137"/>
        <xdr:cNvSpPr txBox="1"/>
      </xdr:nvSpPr>
      <xdr:spPr>
        <a:xfrm>
          <a:off x="25273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37,010
36,738
390.11
25,372,321
24,569,502
631,722
13,070,193
25,665,805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xdr:rowOff>
    </xdr:from>
    <xdr:to>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69850</xdr:rowOff>
    </xdr:from>
    <xdr:to>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xdr:rowOff>
    </xdr:from>
    <xdr:to>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6985</xdr:rowOff>
    </xdr:to>
    <xdr:cxnSp macro="">
      <xdr:nvCxnSpPr>
        <xdr:cNvPr id="61" name="直線コネクタ 60"/>
        <xdr:cNvCxnSpPr/>
      </xdr:nvCxnSpPr>
      <xdr:spPr>
        <a:xfrm>
          <a:off x="3797300" y="612902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117475</xdr:rowOff>
    </xdr:from>
    <xdr:ext cx="534670" cy="259080"/>
    <xdr:sp macro="" textlink="">
      <xdr:nvSpPr>
        <xdr:cNvPr id="62" name="人件費平均値テキスト"/>
        <xdr:cNvSpPr txBox="1"/>
      </xdr:nvSpPr>
      <xdr:spPr>
        <a:xfrm>
          <a:off x="468630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94615</xdr:rowOff>
    </xdr:from>
    <xdr:to>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118745</xdr:rowOff>
    </xdr:from>
    <xdr:to>
      <xdr:col>19</xdr:col>
      <xdr:colOff>177800</xdr:colOff>
      <xdr:row>35</xdr:row>
      <xdr:rowOff>128270</xdr:rowOff>
    </xdr:to>
    <xdr:cxnSp macro="">
      <xdr:nvCxnSpPr>
        <xdr:cNvPr id="64" name="直線コネクタ 63"/>
        <xdr:cNvCxnSpPr/>
      </xdr:nvCxnSpPr>
      <xdr:spPr>
        <a:xfrm>
          <a:off x="2908300" y="6119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104140</xdr:rowOff>
    </xdr:from>
    <xdr:to>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50800</xdr:rowOff>
    </xdr:from>
    <xdr:ext cx="529590" cy="259080"/>
    <xdr:sp macro="" textlink="">
      <xdr:nvSpPr>
        <xdr:cNvPr id="66" name="テキスト ボックス 65"/>
        <xdr:cNvSpPr txBox="1"/>
      </xdr:nvSpPr>
      <xdr:spPr>
        <a:xfrm>
          <a:off x="3529965" y="5708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118745</xdr:rowOff>
    </xdr:from>
    <xdr:to>
      <xdr:col>15</xdr:col>
      <xdr:colOff>50800</xdr:colOff>
      <xdr:row>35</xdr:row>
      <xdr:rowOff>146050</xdr:rowOff>
    </xdr:to>
    <xdr:cxnSp macro="">
      <xdr:nvCxnSpPr>
        <xdr:cNvPr id="67" name="直線コネクタ 66"/>
        <xdr:cNvCxnSpPr/>
      </xdr:nvCxnSpPr>
      <xdr:spPr>
        <a:xfrm flipV="1">
          <a:off x="2019300" y="61194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168275</xdr:rowOff>
    </xdr:from>
    <xdr:to>
      <xdr:col>15</xdr:col>
      <xdr:colOff>101600</xdr:colOff>
      <xdr:row>35</xdr:row>
      <xdr:rowOff>98425</xdr:rowOff>
    </xdr:to>
    <xdr:sp macro="" textlink="">
      <xdr:nvSpPr>
        <xdr:cNvPr id="68" name="フローチャート: 判断 67"/>
        <xdr:cNvSpPr/>
      </xdr:nvSpPr>
      <xdr:spPr>
        <a:xfrm>
          <a:off x="2857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115570</xdr:rowOff>
    </xdr:from>
    <xdr:ext cx="529590" cy="259080"/>
    <xdr:sp macro="" textlink="">
      <xdr:nvSpPr>
        <xdr:cNvPr id="69" name="テキスト ボックス 68"/>
        <xdr:cNvSpPr txBox="1"/>
      </xdr:nvSpPr>
      <xdr:spPr>
        <a:xfrm>
          <a:off x="2640965" y="5773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146050</xdr:rowOff>
    </xdr:from>
    <xdr:to>
      <xdr:col>10</xdr:col>
      <xdr:colOff>114300</xdr:colOff>
      <xdr:row>35</xdr:row>
      <xdr:rowOff>166370</xdr:rowOff>
    </xdr:to>
    <xdr:cxnSp macro="">
      <xdr:nvCxnSpPr>
        <xdr:cNvPr id="70" name="直線コネクタ 69"/>
        <xdr:cNvCxnSpPr/>
      </xdr:nvCxnSpPr>
      <xdr:spPr>
        <a:xfrm flipV="1">
          <a:off x="1130300" y="61468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33655</xdr:rowOff>
    </xdr:from>
    <xdr:to>
      <xdr:col>10</xdr:col>
      <xdr:colOff>165100</xdr:colOff>
      <xdr:row>35</xdr:row>
      <xdr:rowOff>135255</xdr:rowOff>
    </xdr:to>
    <xdr:sp macro="" textlink="">
      <xdr:nvSpPr>
        <xdr:cNvPr id="71" name="フローチャート: 判断 70"/>
        <xdr:cNvSpPr/>
      </xdr:nvSpPr>
      <xdr:spPr>
        <a:xfrm>
          <a:off x="1968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152400</xdr:rowOff>
    </xdr:from>
    <xdr:ext cx="529590" cy="259080"/>
    <xdr:sp macro="" textlink="">
      <xdr:nvSpPr>
        <xdr:cNvPr id="72" name="テキスト ボックス 71"/>
        <xdr:cNvSpPr txBox="1"/>
      </xdr:nvSpPr>
      <xdr:spPr>
        <a:xfrm>
          <a:off x="1751965" y="5810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47625</xdr:rowOff>
    </xdr:from>
    <xdr:to>
      <xdr:col>6</xdr:col>
      <xdr:colOff>38100</xdr:colOff>
      <xdr:row>35</xdr:row>
      <xdr:rowOff>149225</xdr:rowOff>
    </xdr:to>
    <xdr:sp macro="" textlink="">
      <xdr:nvSpPr>
        <xdr:cNvPr id="73" name="フローチャート: 判断 72"/>
        <xdr:cNvSpPr/>
      </xdr:nvSpPr>
      <xdr:spPr>
        <a:xfrm>
          <a:off x="1079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166370</xdr:rowOff>
    </xdr:from>
    <xdr:ext cx="529590" cy="254000"/>
    <xdr:sp macro="" textlink="">
      <xdr:nvSpPr>
        <xdr:cNvPr id="74" name="テキスト ボックス 73"/>
        <xdr:cNvSpPr txBox="1"/>
      </xdr:nvSpPr>
      <xdr:spPr>
        <a:xfrm>
          <a:off x="862965" y="5824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127635</xdr:rowOff>
    </xdr:from>
    <xdr:to>
      <xdr:col>24</xdr:col>
      <xdr:colOff>114300</xdr:colOff>
      <xdr:row>36</xdr:row>
      <xdr:rowOff>57785</xdr:rowOff>
    </xdr:to>
    <xdr:sp macro="" textlink="">
      <xdr:nvSpPr>
        <xdr:cNvPr id="80" name="楕円 79"/>
        <xdr:cNvSpPr/>
      </xdr:nvSpPr>
      <xdr:spPr>
        <a:xfrm>
          <a:off x="45847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106045</xdr:rowOff>
    </xdr:from>
    <xdr:ext cx="534670" cy="259080"/>
    <xdr:sp macro="" textlink="">
      <xdr:nvSpPr>
        <xdr:cNvPr id="81" name="人件費該当値テキスト"/>
        <xdr:cNvSpPr txBox="1"/>
      </xdr:nvSpPr>
      <xdr:spPr>
        <a:xfrm>
          <a:off x="4686300" y="610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170180</xdr:rowOff>
    </xdr:from>
    <xdr:ext cx="529590" cy="259080"/>
    <xdr:sp macro="" textlink="">
      <xdr:nvSpPr>
        <xdr:cNvPr id="83" name="テキスト ボックス 82"/>
        <xdr:cNvSpPr txBox="1"/>
      </xdr:nvSpPr>
      <xdr:spPr>
        <a:xfrm>
          <a:off x="3529965" y="617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67945</xdr:rowOff>
    </xdr:from>
    <xdr:to>
      <xdr:col>15</xdr:col>
      <xdr:colOff>101600</xdr:colOff>
      <xdr:row>35</xdr:row>
      <xdr:rowOff>169545</xdr:rowOff>
    </xdr:to>
    <xdr:sp macro="" textlink="">
      <xdr:nvSpPr>
        <xdr:cNvPr id="84" name="楕円 83"/>
        <xdr:cNvSpPr/>
      </xdr:nvSpPr>
      <xdr:spPr>
        <a:xfrm>
          <a:off x="2857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160655</xdr:rowOff>
    </xdr:from>
    <xdr:ext cx="529590" cy="259080"/>
    <xdr:sp macro="" textlink="">
      <xdr:nvSpPr>
        <xdr:cNvPr id="85" name="テキスト ボックス 84"/>
        <xdr:cNvSpPr txBox="1"/>
      </xdr:nvSpPr>
      <xdr:spPr>
        <a:xfrm>
          <a:off x="2640965" y="6161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95250</xdr:rowOff>
    </xdr:from>
    <xdr:to>
      <xdr:col>10</xdr:col>
      <xdr:colOff>165100</xdr:colOff>
      <xdr:row>36</xdr:row>
      <xdr:rowOff>25400</xdr:rowOff>
    </xdr:to>
    <xdr:sp macro="" textlink="">
      <xdr:nvSpPr>
        <xdr:cNvPr id="86" name="楕円 85"/>
        <xdr:cNvSpPr/>
      </xdr:nvSpPr>
      <xdr:spPr>
        <a:xfrm>
          <a:off x="1968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16510</xdr:rowOff>
    </xdr:from>
    <xdr:ext cx="529590" cy="259080"/>
    <xdr:sp macro="" textlink="">
      <xdr:nvSpPr>
        <xdr:cNvPr id="87" name="テキスト ボックス 86"/>
        <xdr:cNvSpPr txBox="1"/>
      </xdr:nvSpPr>
      <xdr:spPr>
        <a:xfrm>
          <a:off x="1751965" y="6188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114935</xdr:rowOff>
    </xdr:from>
    <xdr:to>
      <xdr:col>6</xdr:col>
      <xdr:colOff>38100</xdr:colOff>
      <xdr:row>36</xdr:row>
      <xdr:rowOff>45085</xdr:rowOff>
    </xdr:to>
    <xdr:sp macro="" textlink="">
      <xdr:nvSpPr>
        <xdr:cNvPr id="88" name="楕円 87"/>
        <xdr:cNvSpPr/>
      </xdr:nvSpPr>
      <xdr:spPr>
        <a:xfrm>
          <a:off x="1079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36195</xdr:rowOff>
    </xdr:from>
    <xdr:ext cx="529590" cy="259080"/>
    <xdr:sp macro="" textlink="">
      <xdr:nvSpPr>
        <xdr:cNvPr id="89" name="テキスト ボックス 88"/>
        <xdr:cNvSpPr txBox="1"/>
      </xdr:nvSpPr>
      <xdr:spPr>
        <a:xfrm>
          <a:off x="862965" y="6208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0" name="テキスト ボックス 99"/>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000"/>
    <xdr:sp macro="" textlink="">
      <xdr:nvSpPr>
        <xdr:cNvPr id="106" name="テキスト ボックス 105"/>
        <xdr:cNvSpPr txBox="1"/>
      </xdr:nvSpPr>
      <xdr:spPr>
        <a:xfrm>
          <a:off x="230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8" name="テキスト ボックス 107"/>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10" name="テキスト ボックス 109"/>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2" name="テキスト ボックス 111"/>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158750</xdr:rowOff>
    </xdr:from>
    <xdr:to>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4670" cy="254000"/>
    <xdr:sp macro="" textlink="">
      <xdr:nvSpPr>
        <xdr:cNvPr id="115" name="物件費最小値テキスト"/>
        <xdr:cNvSpPr txBox="1"/>
      </xdr:nvSpPr>
      <xdr:spPr>
        <a:xfrm>
          <a:off x="4686300" y="101250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xdr:rowOff>
    </xdr:from>
    <xdr:to>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158750</xdr:rowOff>
    </xdr:from>
    <xdr:to>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146685</xdr:rowOff>
    </xdr:from>
    <xdr:to>
      <xdr:col>24</xdr:col>
      <xdr:colOff>63500</xdr:colOff>
      <xdr:row>55</xdr:row>
      <xdr:rowOff>12700</xdr:rowOff>
    </xdr:to>
    <xdr:cxnSp macro="">
      <xdr:nvCxnSpPr>
        <xdr:cNvPr id="119" name="直線コネクタ 118"/>
        <xdr:cNvCxnSpPr/>
      </xdr:nvCxnSpPr>
      <xdr:spPr>
        <a:xfrm flipV="1">
          <a:off x="3797300" y="94049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57785</xdr:rowOff>
    </xdr:from>
    <xdr:ext cx="534670" cy="259080"/>
    <xdr:sp macro="" textlink="">
      <xdr:nvSpPr>
        <xdr:cNvPr id="120"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79375</xdr:rowOff>
    </xdr:from>
    <xdr:to>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12700</xdr:rowOff>
    </xdr:from>
    <xdr:to>
      <xdr:col>19</xdr:col>
      <xdr:colOff>177800</xdr:colOff>
      <xdr:row>55</xdr:row>
      <xdr:rowOff>160020</xdr:rowOff>
    </xdr:to>
    <xdr:cxnSp macro="">
      <xdr:nvCxnSpPr>
        <xdr:cNvPr id="122" name="直線コネクタ 121"/>
        <xdr:cNvCxnSpPr/>
      </xdr:nvCxnSpPr>
      <xdr:spPr>
        <a:xfrm flipV="1">
          <a:off x="2908300" y="944245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100330</xdr:rowOff>
    </xdr:from>
    <xdr:to>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21590</xdr:rowOff>
    </xdr:from>
    <xdr:ext cx="529590" cy="259080"/>
    <xdr:sp macro="" textlink="">
      <xdr:nvSpPr>
        <xdr:cNvPr id="124" name="テキスト ボックス 123"/>
        <xdr:cNvSpPr txBox="1"/>
      </xdr:nvSpPr>
      <xdr:spPr>
        <a:xfrm>
          <a:off x="3529965" y="9622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160020</xdr:rowOff>
    </xdr:from>
    <xdr:to>
      <xdr:col>15</xdr:col>
      <xdr:colOff>50800</xdr:colOff>
      <xdr:row>56</xdr:row>
      <xdr:rowOff>74930</xdr:rowOff>
    </xdr:to>
    <xdr:cxnSp macro="">
      <xdr:nvCxnSpPr>
        <xdr:cNvPr id="125" name="直線コネクタ 124"/>
        <xdr:cNvCxnSpPr/>
      </xdr:nvCxnSpPr>
      <xdr:spPr>
        <a:xfrm flipV="1">
          <a:off x="2019300" y="95897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26" name="フローチャート: 判断 125"/>
        <xdr:cNvSpPr/>
      </xdr:nvSpPr>
      <xdr:spPr>
        <a:xfrm>
          <a:off x="2857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87630</xdr:rowOff>
    </xdr:from>
    <xdr:ext cx="529590" cy="254000"/>
    <xdr:sp macro="" textlink="">
      <xdr:nvSpPr>
        <xdr:cNvPr id="127" name="テキスト ボックス 126"/>
        <xdr:cNvSpPr txBox="1"/>
      </xdr:nvSpPr>
      <xdr:spPr>
        <a:xfrm>
          <a:off x="2640965" y="9688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74930</xdr:rowOff>
    </xdr:from>
    <xdr:to>
      <xdr:col>10</xdr:col>
      <xdr:colOff>114300</xdr:colOff>
      <xdr:row>56</xdr:row>
      <xdr:rowOff>146685</xdr:rowOff>
    </xdr:to>
    <xdr:cxnSp macro="">
      <xdr:nvCxnSpPr>
        <xdr:cNvPr id="128" name="直線コネクタ 127"/>
        <xdr:cNvCxnSpPr/>
      </xdr:nvCxnSpPr>
      <xdr:spPr>
        <a:xfrm flipV="1">
          <a:off x="1130300" y="96761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164465</xdr:rowOff>
    </xdr:from>
    <xdr:to>
      <xdr:col>10</xdr:col>
      <xdr:colOff>165100</xdr:colOff>
      <xdr:row>56</xdr:row>
      <xdr:rowOff>94615</xdr:rowOff>
    </xdr:to>
    <xdr:sp macro="" textlink="">
      <xdr:nvSpPr>
        <xdr:cNvPr id="129" name="フローチャート: 判断 128"/>
        <xdr:cNvSpPr/>
      </xdr:nvSpPr>
      <xdr:spPr>
        <a:xfrm>
          <a:off x="1968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111125</xdr:rowOff>
    </xdr:from>
    <xdr:ext cx="529590" cy="254000"/>
    <xdr:sp macro="" textlink="">
      <xdr:nvSpPr>
        <xdr:cNvPr id="130" name="テキスト ボックス 129"/>
        <xdr:cNvSpPr txBox="1"/>
      </xdr:nvSpPr>
      <xdr:spPr>
        <a:xfrm>
          <a:off x="1751965" y="9369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0</xdr:rowOff>
    </xdr:from>
    <xdr:to>
      <xdr:col>6</xdr:col>
      <xdr:colOff>38100</xdr:colOff>
      <xdr:row>56</xdr:row>
      <xdr:rowOff>101600</xdr:rowOff>
    </xdr:to>
    <xdr:sp macro="" textlink="">
      <xdr:nvSpPr>
        <xdr:cNvPr id="131" name="フローチャート: 判断 130"/>
        <xdr:cNvSpPr/>
      </xdr:nvSpPr>
      <xdr:spPr>
        <a:xfrm>
          <a:off x="107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118110</xdr:rowOff>
    </xdr:from>
    <xdr:ext cx="529590" cy="259080"/>
    <xdr:sp macro="" textlink="">
      <xdr:nvSpPr>
        <xdr:cNvPr id="132" name="テキスト ボックス 131"/>
        <xdr:cNvSpPr txBox="1"/>
      </xdr:nvSpPr>
      <xdr:spPr>
        <a:xfrm>
          <a:off x="862965" y="937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54</xdr:row>
      <xdr:rowOff>95885</xdr:rowOff>
    </xdr:from>
    <xdr:to>
      <xdr:col>24</xdr:col>
      <xdr:colOff>114300</xdr:colOff>
      <xdr:row>55</xdr:row>
      <xdr:rowOff>26035</xdr:rowOff>
    </xdr:to>
    <xdr:sp macro="" textlink="">
      <xdr:nvSpPr>
        <xdr:cNvPr id="138" name="楕円 137"/>
        <xdr:cNvSpPr/>
      </xdr:nvSpPr>
      <xdr:spPr>
        <a:xfrm>
          <a:off x="4584700" y="9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118745</xdr:rowOff>
    </xdr:from>
    <xdr:ext cx="534670" cy="259080"/>
    <xdr:sp macro="" textlink="">
      <xdr:nvSpPr>
        <xdr:cNvPr id="139" name="物件費該当値テキスト"/>
        <xdr:cNvSpPr txBox="1"/>
      </xdr:nvSpPr>
      <xdr:spPr>
        <a:xfrm>
          <a:off x="4686300" y="920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133350</xdr:rowOff>
    </xdr:from>
    <xdr:to>
      <xdr:col>20</xdr:col>
      <xdr:colOff>38100</xdr:colOff>
      <xdr:row>55</xdr:row>
      <xdr:rowOff>63500</xdr:rowOff>
    </xdr:to>
    <xdr:sp macro="" textlink="">
      <xdr:nvSpPr>
        <xdr:cNvPr id="140" name="楕円 139"/>
        <xdr:cNvSpPr/>
      </xdr:nvSpPr>
      <xdr:spPr>
        <a:xfrm>
          <a:off x="3746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80010</xdr:rowOff>
    </xdr:from>
    <xdr:ext cx="529590" cy="259080"/>
    <xdr:sp macro="" textlink="">
      <xdr:nvSpPr>
        <xdr:cNvPr id="141" name="テキスト ボックス 140"/>
        <xdr:cNvSpPr txBox="1"/>
      </xdr:nvSpPr>
      <xdr:spPr>
        <a:xfrm>
          <a:off x="3529965" y="9166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109220</xdr:rowOff>
    </xdr:from>
    <xdr:to>
      <xdr:col>15</xdr:col>
      <xdr:colOff>101600</xdr:colOff>
      <xdr:row>56</xdr:row>
      <xdr:rowOff>39370</xdr:rowOff>
    </xdr:to>
    <xdr:sp macro="" textlink="">
      <xdr:nvSpPr>
        <xdr:cNvPr id="142" name="楕円 141"/>
        <xdr:cNvSpPr/>
      </xdr:nvSpPr>
      <xdr:spPr>
        <a:xfrm>
          <a:off x="2857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55880</xdr:rowOff>
    </xdr:from>
    <xdr:ext cx="529590" cy="259080"/>
    <xdr:sp macro="" textlink="">
      <xdr:nvSpPr>
        <xdr:cNvPr id="143" name="テキスト ボックス 142"/>
        <xdr:cNvSpPr txBox="1"/>
      </xdr:nvSpPr>
      <xdr:spPr>
        <a:xfrm>
          <a:off x="2640965" y="9314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23495</xdr:rowOff>
    </xdr:from>
    <xdr:to>
      <xdr:col>10</xdr:col>
      <xdr:colOff>165100</xdr:colOff>
      <xdr:row>56</xdr:row>
      <xdr:rowOff>125095</xdr:rowOff>
    </xdr:to>
    <xdr:sp macro="" textlink="">
      <xdr:nvSpPr>
        <xdr:cNvPr id="144" name="楕円 143"/>
        <xdr:cNvSpPr/>
      </xdr:nvSpPr>
      <xdr:spPr>
        <a:xfrm>
          <a:off x="1968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116205</xdr:rowOff>
    </xdr:from>
    <xdr:ext cx="529590" cy="259080"/>
    <xdr:sp macro="" textlink="">
      <xdr:nvSpPr>
        <xdr:cNvPr id="145" name="テキスト ボックス 144"/>
        <xdr:cNvSpPr txBox="1"/>
      </xdr:nvSpPr>
      <xdr:spPr>
        <a:xfrm>
          <a:off x="1751965" y="9717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95885</xdr:rowOff>
    </xdr:from>
    <xdr:to>
      <xdr:col>6</xdr:col>
      <xdr:colOff>38100</xdr:colOff>
      <xdr:row>57</xdr:row>
      <xdr:rowOff>26035</xdr:rowOff>
    </xdr:to>
    <xdr:sp macro="" textlink="">
      <xdr:nvSpPr>
        <xdr:cNvPr id="146" name="楕円 145"/>
        <xdr:cNvSpPr/>
      </xdr:nvSpPr>
      <xdr:spPr>
        <a:xfrm>
          <a:off x="1079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17780</xdr:rowOff>
    </xdr:from>
    <xdr:ext cx="529590" cy="254000"/>
    <xdr:sp macro="" textlink="">
      <xdr:nvSpPr>
        <xdr:cNvPr id="147" name="テキスト ボックス 146"/>
        <xdr:cNvSpPr txBox="1"/>
      </xdr:nvSpPr>
      <xdr:spPr>
        <a:xfrm>
          <a:off x="862965" y="9790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59" name="テキスト ボックス 158"/>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3" name="テキスト ボックス 162"/>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68580</xdr:rowOff>
    </xdr:from>
    <xdr:to>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68580</xdr:rowOff>
    </xdr:from>
    <xdr:to>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47625</xdr:rowOff>
    </xdr:from>
    <xdr:to>
      <xdr:col>24</xdr:col>
      <xdr:colOff>63500</xdr:colOff>
      <xdr:row>78</xdr:row>
      <xdr:rowOff>57785</xdr:rowOff>
    </xdr:to>
    <xdr:cxnSp macro="">
      <xdr:nvCxnSpPr>
        <xdr:cNvPr id="176" name="直線コネクタ 175"/>
        <xdr:cNvCxnSpPr/>
      </xdr:nvCxnSpPr>
      <xdr:spPr>
        <a:xfrm>
          <a:off x="3797300" y="134207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162560</xdr:rowOff>
    </xdr:from>
    <xdr:ext cx="469900" cy="259080"/>
    <xdr:sp macro="" textlink="">
      <xdr:nvSpPr>
        <xdr:cNvPr id="177" name="維持補修費平均値テキスト"/>
        <xdr:cNvSpPr txBox="1"/>
      </xdr:nvSpPr>
      <xdr:spPr>
        <a:xfrm>
          <a:off x="4686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78</xdr:row>
      <xdr:rowOff>52070</xdr:rowOff>
    </xdr:to>
    <xdr:cxnSp macro="">
      <xdr:nvCxnSpPr>
        <xdr:cNvPr id="179" name="直線コネクタ 178"/>
        <xdr:cNvCxnSpPr/>
      </xdr:nvCxnSpPr>
      <xdr:spPr>
        <a:xfrm flipV="1">
          <a:off x="2908300" y="13420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27940</xdr:rowOff>
    </xdr:from>
    <xdr:to>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120650</xdr:rowOff>
    </xdr:from>
    <xdr:ext cx="464820" cy="254000"/>
    <xdr:sp macro="" textlink="">
      <xdr:nvSpPr>
        <xdr:cNvPr id="181" name="テキスト ボックス 180"/>
        <xdr:cNvSpPr txBox="1"/>
      </xdr:nvSpPr>
      <xdr:spPr>
        <a:xfrm>
          <a:off x="3562350" y="134937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52070</xdr:rowOff>
    </xdr:from>
    <xdr:to>
      <xdr:col>15</xdr:col>
      <xdr:colOff>50800</xdr:colOff>
      <xdr:row>78</xdr:row>
      <xdr:rowOff>62230</xdr:rowOff>
    </xdr:to>
    <xdr:cxnSp macro="">
      <xdr:nvCxnSpPr>
        <xdr:cNvPr id="182" name="直線コネクタ 181"/>
        <xdr:cNvCxnSpPr/>
      </xdr:nvCxnSpPr>
      <xdr:spPr>
        <a:xfrm flipV="1">
          <a:off x="2019300" y="134251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34290</xdr:rowOff>
    </xdr:from>
    <xdr:to>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127000</xdr:rowOff>
    </xdr:from>
    <xdr:ext cx="464820" cy="259080"/>
    <xdr:sp macro="" textlink="">
      <xdr:nvSpPr>
        <xdr:cNvPr id="184" name="テキスト ボックス 183"/>
        <xdr:cNvSpPr txBox="1"/>
      </xdr:nvSpPr>
      <xdr:spPr>
        <a:xfrm>
          <a:off x="2673350" y="1350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62230</xdr:rowOff>
    </xdr:from>
    <xdr:to>
      <xdr:col>10</xdr:col>
      <xdr:colOff>114300</xdr:colOff>
      <xdr:row>78</xdr:row>
      <xdr:rowOff>76835</xdr:rowOff>
    </xdr:to>
    <xdr:cxnSp macro="">
      <xdr:nvCxnSpPr>
        <xdr:cNvPr id="185" name="直線コネクタ 184"/>
        <xdr:cNvCxnSpPr/>
      </xdr:nvCxnSpPr>
      <xdr:spPr>
        <a:xfrm flipV="1">
          <a:off x="1130300" y="134353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32385</xdr:rowOff>
    </xdr:from>
    <xdr:to>
      <xdr:col>10</xdr:col>
      <xdr:colOff>165100</xdr:colOff>
      <xdr:row>78</xdr:row>
      <xdr:rowOff>133985</xdr:rowOff>
    </xdr:to>
    <xdr:sp macro="" textlink="">
      <xdr:nvSpPr>
        <xdr:cNvPr id="186" name="フローチャート: 判断 185"/>
        <xdr:cNvSpPr/>
      </xdr:nvSpPr>
      <xdr:spPr>
        <a:xfrm>
          <a:off x="1968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125095</xdr:rowOff>
    </xdr:from>
    <xdr:ext cx="464820" cy="258445"/>
    <xdr:sp macro="" textlink="">
      <xdr:nvSpPr>
        <xdr:cNvPr id="187" name="テキスト ボックス 186"/>
        <xdr:cNvSpPr txBox="1"/>
      </xdr:nvSpPr>
      <xdr:spPr>
        <a:xfrm>
          <a:off x="1784350" y="134981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46990</xdr:rowOff>
    </xdr:from>
    <xdr:to>
      <xdr:col>6</xdr:col>
      <xdr:colOff>38100</xdr:colOff>
      <xdr:row>78</xdr:row>
      <xdr:rowOff>148590</xdr:rowOff>
    </xdr:to>
    <xdr:sp macro="" textlink="">
      <xdr:nvSpPr>
        <xdr:cNvPr id="188" name="フローチャート: 判断 187"/>
        <xdr:cNvSpPr/>
      </xdr:nvSpPr>
      <xdr:spPr>
        <a:xfrm>
          <a:off x="1079500" y="134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139700</xdr:rowOff>
    </xdr:from>
    <xdr:ext cx="464820" cy="259080"/>
    <xdr:sp macro="" textlink="">
      <xdr:nvSpPr>
        <xdr:cNvPr id="189" name="テキスト ボックス 188"/>
        <xdr:cNvSpPr txBox="1"/>
      </xdr:nvSpPr>
      <xdr:spPr>
        <a:xfrm>
          <a:off x="895350" y="1351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6985</xdr:rowOff>
    </xdr:from>
    <xdr:to>
      <xdr:col>24</xdr:col>
      <xdr:colOff>114300</xdr:colOff>
      <xdr:row>78</xdr:row>
      <xdr:rowOff>109220</xdr:rowOff>
    </xdr:to>
    <xdr:sp macro="" textlink="">
      <xdr:nvSpPr>
        <xdr:cNvPr id="195" name="楕円 194"/>
        <xdr:cNvSpPr/>
      </xdr:nvSpPr>
      <xdr:spPr>
        <a:xfrm>
          <a:off x="45847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29845</xdr:rowOff>
    </xdr:from>
    <xdr:ext cx="469900" cy="254000"/>
    <xdr:sp macro="" textlink="">
      <xdr:nvSpPr>
        <xdr:cNvPr id="196" name="維持補修費該当値テキスト"/>
        <xdr:cNvSpPr txBox="1"/>
      </xdr:nvSpPr>
      <xdr:spPr>
        <a:xfrm>
          <a:off x="4686300" y="13231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168275</xdr:rowOff>
    </xdr:from>
    <xdr:to>
      <xdr:col>20</xdr:col>
      <xdr:colOff>38100</xdr:colOff>
      <xdr:row>78</xdr:row>
      <xdr:rowOff>98425</xdr:rowOff>
    </xdr:to>
    <xdr:sp macro="" textlink="">
      <xdr:nvSpPr>
        <xdr:cNvPr id="197" name="楕円 196"/>
        <xdr:cNvSpPr/>
      </xdr:nvSpPr>
      <xdr:spPr>
        <a:xfrm>
          <a:off x="3746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114935</xdr:rowOff>
    </xdr:from>
    <xdr:ext cx="464820" cy="259080"/>
    <xdr:sp macro="" textlink="">
      <xdr:nvSpPr>
        <xdr:cNvPr id="198" name="テキスト ボックス 197"/>
        <xdr:cNvSpPr txBox="1"/>
      </xdr:nvSpPr>
      <xdr:spPr>
        <a:xfrm>
          <a:off x="3562350" y="13145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xdr:rowOff>
    </xdr:from>
    <xdr:to>
      <xdr:col>15</xdr:col>
      <xdr:colOff>101600</xdr:colOff>
      <xdr:row>78</xdr:row>
      <xdr:rowOff>102235</xdr:rowOff>
    </xdr:to>
    <xdr:sp macro="" textlink="">
      <xdr:nvSpPr>
        <xdr:cNvPr id="199" name="楕円 198"/>
        <xdr:cNvSpPr/>
      </xdr:nvSpPr>
      <xdr:spPr>
        <a:xfrm>
          <a:off x="2857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118745</xdr:rowOff>
    </xdr:from>
    <xdr:ext cx="464820" cy="259080"/>
    <xdr:sp macro="" textlink="">
      <xdr:nvSpPr>
        <xdr:cNvPr id="200" name="テキスト ボックス 199"/>
        <xdr:cNvSpPr txBox="1"/>
      </xdr:nvSpPr>
      <xdr:spPr>
        <a:xfrm>
          <a:off x="2673350" y="13148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11430</xdr:rowOff>
    </xdr:from>
    <xdr:to>
      <xdr:col>10</xdr:col>
      <xdr:colOff>165100</xdr:colOff>
      <xdr:row>78</xdr:row>
      <xdr:rowOff>113030</xdr:rowOff>
    </xdr:to>
    <xdr:sp macro="" textlink="">
      <xdr:nvSpPr>
        <xdr:cNvPr id="201" name="楕円 200"/>
        <xdr:cNvSpPr/>
      </xdr:nvSpPr>
      <xdr:spPr>
        <a:xfrm>
          <a:off x="1968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129540</xdr:rowOff>
    </xdr:from>
    <xdr:ext cx="464820" cy="259080"/>
    <xdr:sp macro="" textlink="">
      <xdr:nvSpPr>
        <xdr:cNvPr id="202" name="テキスト ボックス 201"/>
        <xdr:cNvSpPr txBox="1"/>
      </xdr:nvSpPr>
      <xdr:spPr>
        <a:xfrm>
          <a:off x="1784350" y="13159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26035</xdr:rowOff>
    </xdr:from>
    <xdr:to>
      <xdr:col>6</xdr:col>
      <xdr:colOff>38100</xdr:colOff>
      <xdr:row>78</xdr:row>
      <xdr:rowOff>127635</xdr:rowOff>
    </xdr:to>
    <xdr:sp macro="" textlink="">
      <xdr:nvSpPr>
        <xdr:cNvPr id="203" name="楕円 202"/>
        <xdr:cNvSpPr/>
      </xdr:nvSpPr>
      <xdr:spPr>
        <a:xfrm>
          <a:off x="1079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144145</xdr:rowOff>
    </xdr:from>
    <xdr:ext cx="464820" cy="254000"/>
    <xdr:sp macro="" textlink="">
      <xdr:nvSpPr>
        <xdr:cNvPr id="204" name="テキスト ボックス 203"/>
        <xdr:cNvSpPr txBox="1"/>
      </xdr:nvSpPr>
      <xdr:spPr>
        <a:xfrm>
          <a:off x="895350" y="13174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5" name="テキスト ボックス 214"/>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21" name="テキスト ボックス 220"/>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3" name="テキスト ボックス 222"/>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5" name="テキスト ボックス 224"/>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162560</xdr:rowOff>
    </xdr:from>
    <xdr:to>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113665</xdr:rowOff>
    </xdr:from>
    <xdr:to>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109220</xdr:rowOff>
    </xdr:from>
    <xdr:ext cx="598805" cy="254000"/>
    <xdr:sp macro="" textlink="">
      <xdr:nvSpPr>
        <xdr:cNvPr id="232" name="扶助費最大値テキスト"/>
        <xdr:cNvSpPr txBox="1"/>
      </xdr:nvSpPr>
      <xdr:spPr>
        <a:xfrm>
          <a:off x="4686300" y="15368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162560</xdr:rowOff>
    </xdr:from>
    <xdr:to>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146685</xdr:rowOff>
    </xdr:from>
    <xdr:to>
      <xdr:col>24</xdr:col>
      <xdr:colOff>63500</xdr:colOff>
      <xdr:row>95</xdr:row>
      <xdr:rowOff>81915</xdr:rowOff>
    </xdr:to>
    <xdr:cxnSp macro="">
      <xdr:nvCxnSpPr>
        <xdr:cNvPr id="234" name="直線コネクタ 233"/>
        <xdr:cNvCxnSpPr/>
      </xdr:nvCxnSpPr>
      <xdr:spPr>
        <a:xfrm>
          <a:off x="3797300" y="1626298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9525</xdr:rowOff>
    </xdr:from>
    <xdr:ext cx="534670" cy="254000"/>
    <xdr:sp macro="" textlink="">
      <xdr:nvSpPr>
        <xdr:cNvPr id="235" name="扶助費平均値テキスト"/>
        <xdr:cNvSpPr txBox="1"/>
      </xdr:nvSpPr>
      <xdr:spPr>
        <a:xfrm>
          <a:off x="4686300" y="164687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146685</xdr:rowOff>
    </xdr:from>
    <xdr:to>
      <xdr:col>19</xdr:col>
      <xdr:colOff>177800</xdr:colOff>
      <xdr:row>96</xdr:row>
      <xdr:rowOff>3175</xdr:rowOff>
    </xdr:to>
    <xdr:cxnSp macro="">
      <xdr:nvCxnSpPr>
        <xdr:cNvPr id="237" name="直線コネクタ 236"/>
        <xdr:cNvCxnSpPr/>
      </xdr:nvCxnSpPr>
      <xdr:spPr>
        <a:xfrm flipV="1">
          <a:off x="2908300" y="1626298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124460</xdr:rowOff>
    </xdr:from>
    <xdr:ext cx="529590" cy="259080"/>
    <xdr:sp macro="" textlink="">
      <xdr:nvSpPr>
        <xdr:cNvPr id="239" name="テキスト ボックス 238"/>
        <xdr:cNvSpPr txBox="1"/>
      </xdr:nvSpPr>
      <xdr:spPr>
        <a:xfrm>
          <a:off x="3529965" y="1658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3175</xdr:rowOff>
    </xdr:from>
    <xdr:to>
      <xdr:col>15</xdr:col>
      <xdr:colOff>50800</xdr:colOff>
      <xdr:row>96</xdr:row>
      <xdr:rowOff>69215</xdr:rowOff>
    </xdr:to>
    <xdr:cxnSp macro="">
      <xdr:nvCxnSpPr>
        <xdr:cNvPr id="240" name="直線コネクタ 239"/>
        <xdr:cNvCxnSpPr/>
      </xdr:nvCxnSpPr>
      <xdr:spPr>
        <a:xfrm flipV="1">
          <a:off x="2019300" y="164623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33655</xdr:rowOff>
    </xdr:from>
    <xdr:to>
      <xdr:col>15</xdr:col>
      <xdr:colOff>101600</xdr:colOff>
      <xdr:row>97</xdr:row>
      <xdr:rowOff>135255</xdr:rowOff>
    </xdr:to>
    <xdr:sp macro="" textlink="">
      <xdr:nvSpPr>
        <xdr:cNvPr id="241" name="フローチャート: 判断 240"/>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126365</xdr:rowOff>
    </xdr:from>
    <xdr:ext cx="529590" cy="259080"/>
    <xdr:sp macro="" textlink="">
      <xdr:nvSpPr>
        <xdr:cNvPr id="242" name="テキスト ボックス 241"/>
        <xdr:cNvSpPr txBox="1"/>
      </xdr:nvSpPr>
      <xdr:spPr>
        <a:xfrm>
          <a:off x="2640965" y="16757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69215</xdr:rowOff>
    </xdr:from>
    <xdr:to>
      <xdr:col>10</xdr:col>
      <xdr:colOff>114300</xdr:colOff>
      <xdr:row>97</xdr:row>
      <xdr:rowOff>2540</xdr:rowOff>
    </xdr:to>
    <xdr:cxnSp macro="">
      <xdr:nvCxnSpPr>
        <xdr:cNvPr id="243" name="直線コネクタ 242"/>
        <xdr:cNvCxnSpPr/>
      </xdr:nvCxnSpPr>
      <xdr:spPr>
        <a:xfrm flipV="1">
          <a:off x="1130300" y="165284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130175</xdr:rowOff>
    </xdr:from>
    <xdr:to>
      <xdr:col>10</xdr:col>
      <xdr:colOff>165100</xdr:colOff>
      <xdr:row>98</xdr:row>
      <xdr:rowOff>60325</xdr:rowOff>
    </xdr:to>
    <xdr:sp macro="" textlink="">
      <xdr:nvSpPr>
        <xdr:cNvPr id="244" name="フローチャート: 判断 243"/>
        <xdr:cNvSpPr/>
      </xdr:nvSpPr>
      <xdr:spPr>
        <a:xfrm>
          <a:off x="1968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52070</xdr:rowOff>
    </xdr:from>
    <xdr:ext cx="529590" cy="254000"/>
    <xdr:sp macro="" textlink="">
      <xdr:nvSpPr>
        <xdr:cNvPr id="245" name="テキスト ボックス 244"/>
        <xdr:cNvSpPr txBox="1"/>
      </xdr:nvSpPr>
      <xdr:spPr>
        <a:xfrm>
          <a:off x="1751965" y="16854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33020</xdr:rowOff>
    </xdr:from>
    <xdr:to>
      <xdr:col>6</xdr:col>
      <xdr:colOff>38100</xdr:colOff>
      <xdr:row>98</xdr:row>
      <xdr:rowOff>134620</xdr:rowOff>
    </xdr:to>
    <xdr:sp macro="" textlink="">
      <xdr:nvSpPr>
        <xdr:cNvPr id="246" name="フローチャート: 判断 245"/>
        <xdr:cNvSpPr/>
      </xdr:nvSpPr>
      <xdr:spPr>
        <a:xfrm>
          <a:off x="1079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125730</xdr:rowOff>
    </xdr:from>
    <xdr:ext cx="529590" cy="259080"/>
    <xdr:sp macro="" textlink="">
      <xdr:nvSpPr>
        <xdr:cNvPr id="247" name="テキスト ボックス 246"/>
        <xdr:cNvSpPr txBox="1"/>
      </xdr:nvSpPr>
      <xdr:spPr>
        <a:xfrm>
          <a:off x="862965" y="16927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31115</xdr:rowOff>
    </xdr:from>
    <xdr:to>
      <xdr:col>24</xdr:col>
      <xdr:colOff>114300</xdr:colOff>
      <xdr:row>95</xdr:row>
      <xdr:rowOff>132715</xdr:rowOff>
    </xdr:to>
    <xdr:sp macro="" textlink="">
      <xdr:nvSpPr>
        <xdr:cNvPr id="253" name="楕円 252"/>
        <xdr:cNvSpPr/>
      </xdr:nvSpPr>
      <xdr:spPr>
        <a:xfrm>
          <a:off x="45847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53975</xdr:rowOff>
    </xdr:from>
    <xdr:ext cx="598805" cy="254000"/>
    <xdr:sp macro="" textlink="">
      <xdr:nvSpPr>
        <xdr:cNvPr id="254" name="扶助費該当値テキスト"/>
        <xdr:cNvSpPr txBox="1"/>
      </xdr:nvSpPr>
      <xdr:spPr>
        <a:xfrm>
          <a:off x="4686300" y="161702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95885</xdr:rowOff>
    </xdr:from>
    <xdr:to>
      <xdr:col>20</xdr:col>
      <xdr:colOff>38100</xdr:colOff>
      <xdr:row>95</xdr:row>
      <xdr:rowOff>26035</xdr:rowOff>
    </xdr:to>
    <xdr:sp macro="" textlink="">
      <xdr:nvSpPr>
        <xdr:cNvPr id="255" name="楕円 254"/>
        <xdr:cNvSpPr/>
      </xdr:nvSpPr>
      <xdr:spPr>
        <a:xfrm>
          <a:off x="3746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42545</xdr:rowOff>
    </xdr:from>
    <xdr:ext cx="593725" cy="254000"/>
    <xdr:sp macro="" textlink="">
      <xdr:nvSpPr>
        <xdr:cNvPr id="256" name="テキスト ボックス 255"/>
        <xdr:cNvSpPr txBox="1"/>
      </xdr:nvSpPr>
      <xdr:spPr>
        <a:xfrm>
          <a:off x="3497580" y="159873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123825</xdr:rowOff>
    </xdr:from>
    <xdr:to>
      <xdr:col>15</xdr:col>
      <xdr:colOff>101600</xdr:colOff>
      <xdr:row>96</xdr:row>
      <xdr:rowOff>53975</xdr:rowOff>
    </xdr:to>
    <xdr:sp macro="" textlink="">
      <xdr:nvSpPr>
        <xdr:cNvPr id="257" name="楕円 256"/>
        <xdr:cNvSpPr/>
      </xdr:nvSpPr>
      <xdr:spPr>
        <a:xfrm>
          <a:off x="2857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70485</xdr:rowOff>
    </xdr:from>
    <xdr:ext cx="593725" cy="259080"/>
    <xdr:sp macro="" textlink="">
      <xdr:nvSpPr>
        <xdr:cNvPr id="258" name="テキスト ボックス 257"/>
        <xdr:cNvSpPr txBox="1"/>
      </xdr:nvSpPr>
      <xdr:spPr>
        <a:xfrm>
          <a:off x="2608580" y="161867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18415</xdr:rowOff>
    </xdr:from>
    <xdr:to>
      <xdr:col>10</xdr:col>
      <xdr:colOff>165100</xdr:colOff>
      <xdr:row>96</xdr:row>
      <xdr:rowOff>120650</xdr:rowOff>
    </xdr:to>
    <xdr:sp macro="" textlink="">
      <xdr:nvSpPr>
        <xdr:cNvPr id="259" name="楕円 258"/>
        <xdr:cNvSpPr/>
      </xdr:nvSpPr>
      <xdr:spPr>
        <a:xfrm>
          <a:off x="1968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136525</xdr:rowOff>
    </xdr:from>
    <xdr:ext cx="529590" cy="258445"/>
    <xdr:sp macro="" textlink="">
      <xdr:nvSpPr>
        <xdr:cNvPr id="260" name="テキスト ボックス 259"/>
        <xdr:cNvSpPr txBox="1"/>
      </xdr:nvSpPr>
      <xdr:spPr>
        <a:xfrm>
          <a:off x="1751965" y="162528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123190</xdr:rowOff>
    </xdr:from>
    <xdr:to>
      <xdr:col>6</xdr:col>
      <xdr:colOff>38100</xdr:colOff>
      <xdr:row>97</xdr:row>
      <xdr:rowOff>53340</xdr:rowOff>
    </xdr:to>
    <xdr:sp macro="" textlink="">
      <xdr:nvSpPr>
        <xdr:cNvPr id="261" name="楕円 260"/>
        <xdr:cNvSpPr/>
      </xdr:nvSpPr>
      <xdr:spPr>
        <a:xfrm>
          <a:off x="1079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69850</xdr:rowOff>
    </xdr:from>
    <xdr:ext cx="529590" cy="259080"/>
    <xdr:sp macro="" textlink="">
      <xdr:nvSpPr>
        <xdr:cNvPr id="262" name="テキスト ボックス 261"/>
        <xdr:cNvSpPr txBox="1"/>
      </xdr:nvSpPr>
      <xdr:spPr>
        <a:xfrm>
          <a:off x="862965" y="16357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4" name="テキスト ボックス 273"/>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0550" cy="254000"/>
    <xdr:sp macro="" textlink="">
      <xdr:nvSpPr>
        <xdr:cNvPr id="278" name="テキスト ボックス 277"/>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0550" cy="259080"/>
    <xdr:sp macro="" textlink="">
      <xdr:nvSpPr>
        <xdr:cNvPr id="280" name="テキスト ボックス 279"/>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0550" cy="259080"/>
    <xdr:sp macro="" textlink="">
      <xdr:nvSpPr>
        <xdr:cNvPr id="282" name="テキスト ボックス 281"/>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4" name="テキスト ボックス 283"/>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69215</xdr:rowOff>
    </xdr:from>
    <xdr:to>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63500</xdr:rowOff>
    </xdr:from>
    <xdr:to>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69215</xdr:rowOff>
    </xdr:from>
    <xdr:to>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147955</xdr:rowOff>
    </xdr:from>
    <xdr:to>
      <xdr:col>55</xdr:col>
      <xdr:colOff>0</xdr:colOff>
      <xdr:row>37</xdr:row>
      <xdr:rowOff>2540</xdr:rowOff>
    </xdr:to>
    <xdr:cxnSp macro="">
      <xdr:nvCxnSpPr>
        <xdr:cNvPr id="291" name="直線コネクタ 290"/>
        <xdr:cNvCxnSpPr/>
      </xdr:nvCxnSpPr>
      <xdr:spPr>
        <a:xfrm flipV="1">
          <a:off x="9639300" y="63201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6985</xdr:rowOff>
    </xdr:from>
    <xdr:ext cx="534670" cy="254000"/>
    <xdr:sp macro="" textlink="">
      <xdr:nvSpPr>
        <xdr:cNvPr id="292" name="補助費等平均値テキスト"/>
        <xdr:cNvSpPr txBox="1"/>
      </xdr:nvSpPr>
      <xdr:spPr>
        <a:xfrm>
          <a:off x="10528300" y="60077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155575</xdr:rowOff>
    </xdr:from>
    <xdr:to>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98425</xdr:rowOff>
    </xdr:from>
    <xdr:to>
      <xdr:col>50</xdr:col>
      <xdr:colOff>114300</xdr:colOff>
      <xdr:row>37</xdr:row>
      <xdr:rowOff>2540</xdr:rowOff>
    </xdr:to>
    <xdr:cxnSp macro="">
      <xdr:nvCxnSpPr>
        <xdr:cNvPr id="294" name="直線コネクタ 293"/>
        <xdr:cNvCxnSpPr/>
      </xdr:nvCxnSpPr>
      <xdr:spPr>
        <a:xfrm>
          <a:off x="8750300" y="62706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134620</xdr:rowOff>
    </xdr:from>
    <xdr:ext cx="529590" cy="254000"/>
    <xdr:sp macro="" textlink="">
      <xdr:nvSpPr>
        <xdr:cNvPr id="296" name="テキスト ボックス 295"/>
        <xdr:cNvSpPr txBox="1"/>
      </xdr:nvSpPr>
      <xdr:spPr>
        <a:xfrm>
          <a:off x="9371965" y="5963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98425</xdr:rowOff>
    </xdr:from>
    <xdr:to>
      <xdr:col>45</xdr:col>
      <xdr:colOff>177800</xdr:colOff>
      <xdr:row>37</xdr:row>
      <xdr:rowOff>20955</xdr:rowOff>
    </xdr:to>
    <xdr:cxnSp macro="">
      <xdr:nvCxnSpPr>
        <xdr:cNvPr id="297" name="直線コネクタ 296"/>
        <xdr:cNvCxnSpPr/>
      </xdr:nvCxnSpPr>
      <xdr:spPr>
        <a:xfrm flipV="1">
          <a:off x="7861300" y="62706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1905</xdr:rowOff>
    </xdr:from>
    <xdr:to>
      <xdr:col>46</xdr:col>
      <xdr:colOff>38100</xdr:colOff>
      <xdr:row>36</xdr:row>
      <xdr:rowOff>103505</xdr:rowOff>
    </xdr:to>
    <xdr:sp macro="" textlink="">
      <xdr:nvSpPr>
        <xdr:cNvPr id="298" name="フローチャート: 判断 297"/>
        <xdr:cNvSpPr/>
      </xdr:nvSpPr>
      <xdr:spPr>
        <a:xfrm>
          <a:off x="8699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120650</xdr:rowOff>
    </xdr:from>
    <xdr:ext cx="529590" cy="254000"/>
    <xdr:sp macro="" textlink="">
      <xdr:nvSpPr>
        <xdr:cNvPr id="299" name="テキスト ボックス 298"/>
        <xdr:cNvSpPr txBox="1"/>
      </xdr:nvSpPr>
      <xdr:spPr>
        <a:xfrm>
          <a:off x="8482965" y="5949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20955</xdr:rowOff>
    </xdr:from>
    <xdr:to>
      <xdr:col>41</xdr:col>
      <xdr:colOff>50800</xdr:colOff>
      <xdr:row>37</xdr:row>
      <xdr:rowOff>41275</xdr:rowOff>
    </xdr:to>
    <xdr:cxnSp macro="">
      <xdr:nvCxnSpPr>
        <xdr:cNvPr id="300" name="直線コネクタ 299"/>
        <xdr:cNvCxnSpPr/>
      </xdr:nvCxnSpPr>
      <xdr:spPr>
        <a:xfrm flipV="1">
          <a:off x="6972300" y="6364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59690</xdr:rowOff>
    </xdr:from>
    <xdr:to>
      <xdr:col>41</xdr:col>
      <xdr:colOff>101600</xdr:colOff>
      <xdr:row>36</xdr:row>
      <xdr:rowOff>161290</xdr:rowOff>
    </xdr:to>
    <xdr:sp macro="" textlink="">
      <xdr:nvSpPr>
        <xdr:cNvPr id="301" name="フローチャート: 判断 300"/>
        <xdr:cNvSpPr/>
      </xdr:nvSpPr>
      <xdr:spPr>
        <a:xfrm>
          <a:off x="7810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6350</xdr:rowOff>
    </xdr:from>
    <xdr:ext cx="529590" cy="254000"/>
    <xdr:sp macro="" textlink="">
      <xdr:nvSpPr>
        <xdr:cNvPr id="302" name="テキスト ボックス 301"/>
        <xdr:cNvSpPr txBox="1"/>
      </xdr:nvSpPr>
      <xdr:spPr>
        <a:xfrm>
          <a:off x="7593965" y="6007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65405</xdr:rowOff>
    </xdr:from>
    <xdr:to>
      <xdr:col>36</xdr:col>
      <xdr:colOff>165100</xdr:colOff>
      <xdr:row>36</xdr:row>
      <xdr:rowOff>167005</xdr:rowOff>
    </xdr:to>
    <xdr:sp macro="" textlink="">
      <xdr:nvSpPr>
        <xdr:cNvPr id="303" name="フローチャート: 判断 302"/>
        <xdr:cNvSpPr/>
      </xdr:nvSpPr>
      <xdr:spPr>
        <a:xfrm>
          <a:off x="6921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12065</xdr:rowOff>
    </xdr:from>
    <xdr:ext cx="529590" cy="259080"/>
    <xdr:sp macro="" textlink="">
      <xdr:nvSpPr>
        <xdr:cNvPr id="304" name="テキスト ボックス 303"/>
        <xdr:cNvSpPr txBox="1"/>
      </xdr:nvSpPr>
      <xdr:spPr>
        <a:xfrm>
          <a:off x="6704965" y="6012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97790</xdr:rowOff>
    </xdr:from>
    <xdr:to>
      <xdr:col>55</xdr:col>
      <xdr:colOff>50800</xdr:colOff>
      <xdr:row>37</xdr:row>
      <xdr:rowOff>27305</xdr:rowOff>
    </xdr:to>
    <xdr:sp macro="" textlink="">
      <xdr:nvSpPr>
        <xdr:cNvPr id="310" name="楕円 309"/>
        <xdr:cNvSpPr/>
      </xdr:nvSpPr>
      <xdr:spPr>
        <a:xfrm>
          <a:off x="104267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75565</xdr:rowOff>
    </xdr:from>
    <xdr:ext cx="534670" cy="254000"/>
    <xdr:sp macro="" textlink="">
      <xdr:nvSpPr>
        <xdr:cNvPr id="311" name="補助費等該当値テキスト"/>
        <xdr:cNvSpPr txBox="1"/>
      </xdr:nvSpPr>
      <xdr:spPr>
        <a:xfrm>
          <a:off x="10528300" y="62477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123190</xdr:rowOff>
    </xdr:from>
    <xdr:to>
      <xdr:col>50</xdr:col>
      <xdr:colOff>165100</xdr:colOff>
      <xdr:row>37</xdr:row>
      <xdr:rowOff>53340</xdr:rowOff>
    </xdr:to>
    <xdr:sp macro="" textlink="">
      <xdr:nvSpPr>
        <xdr:cNvPr id="312" name="楕円 311"/>
        <xdr:cNvSpPr/>
      </xdr:nvSpPr>
      <xdr:spPr>
        <a:xfrm>
          <a:off x="958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44450</xdr:rowOff>
    </xdr:from>
    <xdr:ext cx="529590" cy="259080"/>
    <xdr:sp macro="" textlink="">
      <xdr:nvSpPr>
        <xdr:cNvPr id="313" name="テキスト ボックス 312"/>
        <xdr:cNvSpPr txBox="1"/>
      </xdr:nvSpPr>
      <xdr:spPr>
        <a:xfrm>
          <a:off x="9371965" y="6388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47625</xdr:rowOff>
    </xdr:from>
    <xdr:to>
      <xdr:col>46</xdr:col>
      <xdr:colOff>38100</xdr:colOff>
      <xdr:row>36</xdr:row>
      <xdr:rowOff>149225</xdr:rowOff>
    </xdr:to>
    <xdr:sp macro="" textlink="">
      <xdr:nvSpPr>
        <xdr:cNvPr id="314" name="楕円 313"/>
        <xdr:cNvSpPr/>
      </xdr:nvSpPr>
      <xdr:spPr>
        <a:xfrm>
          <a:off x="8699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140335</xdr:rowOff>
    </xdr:from>
    <xdr:ext cx="529590" cy="259080"/>
    <xdr:sp macro="" textlink="">
      <xdr:nvSpPr>
        <xdr:cNvPr id="315" name="テキスト ボックス 314"/>
        <xdr:cNvSpPr txBox="1"/>
      </xdr:nvSpPr>
      <xdr:spPr>
        <a:xfrm>
          <a:off x="8482965" y="631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141605</xdr:rowOff>
    </xdr:from>
    <xdr:to>
      <xdr:col>41</xdr:col>
      <xdr:colOff>101600</xdr:colOff>
      <xdr:row>37</xdr:row>
      <xdr:rowOff>71755</xdr:rowOff>
    </xdr:to>
    <xdr:sp macro="" textlink="">
      <xdr:nvSpPr>
        <xdr:cNvPr id="316" name="楕円 315"/>
        <xdr:cNvSpPr/>
      </xdr:nvSpPr>
      <xdr:spPr>
        <a:xfrm>
          <a:off x="781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63500</xdr:rowOff>
    </xdr:from>
    <xdr:ext cx="529590" cy="254000"/>
    <xdr:sp macro="" textlink="">
      <xdr:nvSpPr>
        <xdr:cNvPr id="317" name="テキスト ボックス 316"/>
        <xdr:cNvSpPr txBox="1"/>
      </xdr:nvSpPr>
      <xdr:spPr>
        <a:xfrm>
          <a:off x="7593965" y="6407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161925</xdr:rowOff>
    </xdr:from>
    <xdr:to>
      <xdr:col>36</xdr:col>
      <xdr:colOff>165100</xdr:colOff>
      <xdr:row>37</xdr:row>
      <xdr:rowOff>92075</xdr:rowOff>
    </xdr:to>
    <xdr:sp macro="" textlink="">
      <xdr:nvSpPr>
        <xdr:cNvPr id="318" name="楕円 317"/>
        <xdr:cNvSpPr/>
      </xdr:nvSpPr>
      <xdr:spPr>
        <a:xfrm>
          <a:off x="6921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83185</xdr:rowOff>
    </xdr:from>
    <xdr:ext cx="529590" cy="259080"/>
    <xdr:sp macro="" textlink="">
      <xdr:nvSpPr>
        <xdr:cNvPr id="319" name="テキスト ボックス 318"/>
        <xdr:cNvSpPr txBox="1"/>
      </xdr:nvSpPr>
      <xdr:spPr>
        <a:xfrm>
          <a:off x="6704965" y="6426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1" name="テキスト ボックス 330"/>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3" name="テキスト ボックス 332"/>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5" name="テキスト ボックス 334"/>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7" name="テキスト ボックス 336"/>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9" name="テキスト ボックス 338"/>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116205</xdr:rowOff>
    </xdr:from>
    <xdr:to>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46355</xdr:rowOff>
    </xdr:from>
    <xdr:to>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63500</xdr:rowOff>
    </xdr:from>
    <xdr:ext cx="598805" cy="254000"/>
    <xdr:sp macro="" textlink="">
      <xdr:nvSpPr>
        <xdr:cNvPr id="344" name="普通建設事業費最大値テキスト"/>
        <xdr:cNvSpPr txBox="1"/>
      </xdr:nvSpPr>
      <xdr:spPr>
        <a:xfrm>
          <a:off x="10528300" y="88074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116205</xdr:rowOff>
    </xdr:from>
    <xdr:to>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67310</xdr:rowOff>
    </xdr:from>
    <xdr:to>
      <xdr:col>55</xdr:col>
      <xdr:colOff>0</xdr:colOff>
      <xdr:row>56</xdr:row>
      <xdr:rowOff>163830</xdr:rowOff>
    </xdr:to>
    <xdr:cxnSp macro="">
      <xdr:nvCxnSpPr>
        <xdr:cNvPr id="346" name="直線コネクタ 345"/>
        <xdr:cNvCxnSpPr/>
      </xdr:nvCxnSpPr>
      <xdr:spPr>
        <a:xfrm>
          <a:off x="9639300" y="966851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47625</xdr:rowOff>
    </xdr:from>
    <xdr:ext cx="534670" cy="259080"/>
    <xdr:sp macro="" textlink="">
      <xdr:nvSpPr>
        <xdr:cNvPr id="347"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130175</xdr:rowOff>
    </xdr:from>
    <xdr:to>
      <xdr:col>50</xdr:col>
      <xdr:colOff>114300</xdr:colOff>
      <xdr:row>56</xdr:row>
      <xdr:rowOff>67310</xdr:rowOff>
    </xdr:to>
    <xdr:cxnSp macro="">
      <xdr:nvCxnSpPr>
        <xdr:cNvPr id="349" name="直線コネクタ 348"/>
        <xdr:cNvCxnSpPr/>
      </xdr:nvCxnSpPr>
      <xdr:spPr>
        <a:xfrm>
          <a:off x="8750300" y="938847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50800</xdr:rowOff>
    </xdr:from>
    <xdr:to>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143510</xdr:rowOff>
    </xdr:from>
    <xdr:ext cx="529590" cy="254000"/>
    <xdr:sp macro="" textlink="">
      <xdr:nvSpPr>
        <xdr:cNvPr id="351" name="テキスト ボックス 350"/>
        <xdr:cNvSpPr txBox="1"/>
      </xdr:nvSpPr>
      <xdr:spPr>
        <a:xfrm>
          <a:off x="9371965" y="9744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130175</xdr:rowOff>
    </xdr:from>
    <xdr:to>
      <xdr:col>45</xdr:col>
      <xdr:colOff>177800</xdr:colOff>
      <xdr:row>56</xdr:row>
      <xdr:rowOff>79375</xdr:rowOff>
    </xdr:to>
    <xdr:cxnSp macro="">
      <xdr:nvCxnSpPr>
        <xdr:cNvPr id="352" name="直線コネクタ 351"/>
        <xdr:cNvCxnSpPr/>
      </xdr:nvCxnSpPr>
      <xdr:spPr>
        <a:xfrm flipV="1">
          <a:off x="7861300" y="938847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29845</xdr:rowOff>
    </xdr:from>
    <xdr:to>
      <xdr:col>46</xdr:col>
      <xdr:colOff>38100</xdr:colOff>
      <xdr:row>56</xdr:row>
      <xdr:rowOff>132080</xdr:rowOff>
    </xdr:to>
    <xdr:sp macro="" textlink="">
      <xdr:nvSpPr>
        <xdr:cNvPr id="353" name="フローチャート: 判断 352"/>
        <xdr:cNvSpPr/>
      </xdr:nvSpPr>
      <xdr:spPr>
        <a:xfrm>
          <a:off x="8699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122555</xdr:rowOff>
    </xdr:from>
    <xdr:ext cx="529590" cy="254000"/>
    <xdr:sp macro="" textlink="">
      <xdr:nvSpPr>
        <xdr:cNvPr id="354" name="テキスト ボックス 353"/>
        <xdr:cNvSpPr txBox="1"/>
      </xdr:nvSpPr>
      <xdr:spPr>
        <a:xfrm>
          <a:off x="8482965" y="9723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47625</xdr:rowOff>
    </xdr:from>
    <xdr:to>
      <xdr:col>41</xdr:col>
      <xdr:colOff>50800</xdr:colOff>
      <xdr:row>56</xdr:row>
      <xdr:rowOff>79375</xdr:rowOff>
    </xdr:to>
    <xdr:cxnSp macro="">
      <xdr:nvCxnSpPr>
        <xdr:cNvPr id="355" name="直線コネクタ 354"/>
        <xdr:cNvCxnSpPr/>
      </xdr:nvCxnSpPr>
      <xdr:spPr>
        <a:xfrm>
          <a:off x="6972300" y="947737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6" name="フローチャート: 判断 355"/>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29590" cy="259080"/>
    <xdr:sp macro="" textlink="">
      <xdr:nvSpPr>
        <xdr:cNvPr id="357" name="テキスト ボックス 356"/>
        <xdr:cNvSpPr txBox="1"/>
      </xdr:nvSpPr>
      <xdr:spPr>
        <a:xfrm>
          <a:off x="7593965" y="9743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45720</xdr:rowOff>
    </xdr:from>
    <xdr:to>
      <xdr:col>36</xdr:col>
      <xdr:colOff>165100</xdr:colOff>
      <xdr:row>56</xdr:row>
      <xdr:rowOff>147320</xdr:rowOff>
    </xdr:to>
    <xdr:sp macro="" textlink="">
      <xdr:nvSpPr>
        <xdr:cNvPr id="358" name="フローチャート: 判断 357"/>
        <xdr:cNvSpPr/>
      </xdr:nvSpPr>
      <xdr:spPr>
        <a:xfrm>
          <a:off x="6921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138430</xdr:rowOff>
    </xdr:from>
    <xdr:ext cx="529590" cy="259080"/>
    <xdr:sp macro="" textlink="">
      <xdr:nvSpPr>
        <xdr:cNvPr id="359" name="テキスト ボックス 358"/>
        <xdr:cNvSpPr txBox="1"/>
      </xdr:nvSpPr>
      <xdr:spPr>
        <a:xfrm>
          <a:off x="6704965" y="9739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113030</xdr:rowOff>
    </xdr:from>
    <xdr:to>
      <xdr:col>55</xdr:col>
      <xdr:colOff>50800</xdr:colOff>
      <xdr:row>57</xdr:row>
      <xdr:rowOff>43180</xdr:rowOff>
    </xdr:to>
    <xdr:sp macro="" textlink="">
      <xdr:nvSpPr>
        <xdr:cNvPr id="365" name="楕円 364"/>
        <xdr:cNvSpPr/>
      </xdr:nvSpPr>
      <xdr:spPr>
        <a:xfrm>
          <a:off x="10426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91440</xdr:rowOff>
    </xdr:from>
    <xdr:ext cx="534670" cy="259080"/>
    <xdr:sp macro="" textlink="">
      <xdr:nvSpPr>
        <xdr:cNvPr id="366" name="普通建設事業費該当値テキスト"/>
        <xdr:cNvSpPr txBox="1"/>
      </xdr:nvSpPr>
      <xdr:spPr>
        <a:xfrm>
          <a:off x="10528300" y="969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16510</xdr:rowOff>
    </xdr:from>
    <xdr:to>
      <xdr:col>50</xdr:col>
      <xdr:colOff>165100</xdr:colOff>
      <xdr:row>56</xdr:row>
      <xdr:rowOff>118110</xdr:rowOff>
    </xdr:to>
    <xdr:sp macro="" textlink="">
      <xdr:nvSpPr>
        <xdr:cNvPr id="367" name="楕円 366"/>
        <xdr:cNvSpPr/>
      </xdr:nvSpPr>
      <xdr:spPr>
        <a:xfrm>
          <a:off x="9588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134620</xdr:rowOff>
    </xdr:from>
    <xdr:ext cx="529590" cy="254000"/>
    <xdr:sp macro="" textlink="">
      <xdr:nvSpPr>
        <xdr:cNvPr id="368" name="テキスト ボックス 367"/>
        <xdr:cNvSpPr txBox="1"/>
      </xdr:nvSpPr>
      <xdr:spPr>
        <a:xfrm>
          <a:off x="9371965" y="9392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79375</xdr:rowOff>
    </xdr:from>
    <xdr:to>
      <xdr:col>46</xdr:col>
      <xdr:colOff>38100</xdr:colOff>
      <xdr:row>55</xdr:row>
      <xdr:rowOff>9525</xdr:rowOff>
    </xdr:to>
    <xdr:sp macro="" textlink="">
      <xdr:nvSpPr>
        <xdr:cNvPr id="369" name="楕円 368"/>
        <xdr:cNvSpPr/>
      </xdr:nvSpPr>
      <xdr:spPr>
        <a:xfrm>
          <a:off x="8699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26035</xdr:rowOff>
    </xdr:from>
    <xdr:ext cx="593725" cy="259080"/>
    <xdr:sp macro="" textlink="">
      <xdr:nvSpPr>
        <xdr:cNvPr id="370" name="テキスト ボックス 369"/>
        <xdr:cNvSpPr txBox="1"/>
      </xdr:nvSpPr>
      <xdr:spPr>
        <a:xfrm>
          <a:off x="8450580" y="91128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29210</xdr:rowOff>
    </xdr:from>
    <xdr:to>
      <xdr:col>41</xdr:col>
      <xdr:colOff>101600</xdr:colOff>
      <xdr:row>56</xdr:row>
      <xdr:rowOff>130175</xdr:rowOff>
    </xdr:to>
    <xdr:sp macro="" textlink="">
      <xdr:nvSpPr>
        <xdr:cNvPr id="371" name="楕円 370"/>
        <xdr:cNvSpPr/>
      </xdr:nvSpPr>
      <xdr:spPr>
        <a:xfrm>
          <a:off x="781050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146685</xdr:rowOff>
    </xdr:from>
    <xdr:ext cx="529590" cy="254000"/>
    <xdr:sp macro="" textlink="">
      <xdr:nvSpPr>
        <xdr:cNvPr id="372" name="テキスト ボックス 371"/>
        <xdr:cNvSpPr txBox="1"/>
      </xdr:nvSpPr>
      <xdr:spPr>
        <a:xfrm>
          <a:off x="7593965" y="9404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168275</xdr:rowOff>
    </xdr:from>
    <xdr:to>
      <xdr:col>36</xdr:col>
      <xdr:colOff>165100</xdr:colOff>
      <xdr:row>55</xdr:row>
      <xdr:rowOff>98425</xdr:rowOff>
    </xdr:to>
    <xdr:sp macro="" textlink="">
      <xdr:nvSpPr>
        <xdr:cNvPr id="373" name="楕円 372"/>
        <xdr:cNvSpPr/>
      </xdr:nvSpPr>
      <xdr:spPr>
        <a:xfrm>
          <a:off x="69215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114935</xdr:rowOff>
    </xdr:from>
    <xdr:ext cx="593725" cy="259080"/>
    <xdr:sp macro="" textlink="">
      <xdr:nvSpPr>
        <xdr:cNvPr id="374" name="テキスト ボックス 373"/>
        <xdr:cNvSpPr txBox="1"/>
      </xdr:nvSpPr>
      <xdr:spPr>
        <a:xfrm>
          <a:off x="6672580" y="92017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3" name="テキスト ボックス 382"/>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86" name="テキスト ボックス 385"/>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88" name="テキスト ボックス 387"/>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2" name="テキスト ボックス 391"/>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0550" cy="258445"/>
    <xdr:sp macro="" textlink="">
      <xdr:nvSpPr>
        <xdr:cNvPr id="394" name="テキスト ボックス 393"/>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0550" cy="259080"/>
    <xdr:sp macro="" textlink="">
      <xdr:nvSpPr>
        <xdr:cNvPr id="396" name="テキスト ボックス 395"/>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8" name="テキスト ボックス 397"/>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12065</xdr:rowOff>
    </xdr:from>
    <xdr:to>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12065</xdr:rowOff>
    </xdr:from>
    <xdr:to>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75565</xdr:rowOff>
    </xdr:from>
    <xdr:to>
      <xdr:col>55</xdr:col>
      <xdr:colOff>0</xdr:colOff>
      <xdr:row>78</xdr:row>
      <xdr:rowOff>160020</xdr:rowOff>
    </xdr:to>
    <xdr:cxnSp macro="">
      <xdr:nvCxnSpPr>
        <xdr:cNvPr id="405" name="直線コネクタ 404"/>
        <xdr:cNvCxnSpPr/>
      </xdr:nvCxnSpPr>
      <xdr:spPr>
        <a:xfrm>
          <a:off x="9639300" y="1344866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120650</xdr:rowOff>
    </xdr:from>
    <xdr:ext cx="534670" cy="254000"/>
    <xdr:sp macro="" textlink="">
      <xdr:nvSpPr>
        <xdr:cNvPr id="406" name="普通建設事業費 （ うち新規整備　）平均値テキスト"/>
        <xdr:cNvSpPr txBox="1"/>
      </xdr:nvSpPr>
      <xdr:spPr>
        <a:xfrm>
          <a:off x="10528300" y="131508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21590</xdr:rowOff>
    </xdr:from>
    <xdr:to>
      <xdr:col>50</xdr:col>
      <xdr:colOff>114300</xdr:colOff>
      <xdr:row>78</xdr:row>
      <xdr:rowOff>75565</xdr:rowOff>
    </xdr:to>
    <xdr:cxnSp macro="">
      <xdr:nvCxnSpPr>
        <xdr:cNvPr id="408" name="直線コネクタ 407"/>
        <xdr:cNvCxnSpPr/>
      </xdr:nvCxnSpPr>
      <xdr:spPr>
        <a:xfrm>
          <a:off x="8750300" y="12880340"/>
          <a:ext cx="8890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xdr:rowOff>
    </xdr:from>
    <xdr:ext cx="529590" cy="259080"/>
    <xdr:sp macro="" textlink="">
      <xdr:nvSpPr>
        <xdr:cNvPr id="410" name="テキスト ボックス 409"/>
        <xdr:cNvSpPr txBox="1"/>
      </xdr:nvSpPr>
      <xdr:spPr>
        <a:xfrm>
          <a:off x="9371965" y="13044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21590</xdr:rowOff>
    </xdr:from>
    <xdr:to>
      <xdr:col>45</xdr:col>
      <xdr:colOff>177800</xdr:colOff>
      <xdr:row>77</xdr:row>
      <xdr:rowOff>8255</xdr:rowOff>
    </xdr:to>
    <xdr:cxnSp macro="">
      <xdr:nvCxnSpPr>
        <xdr:cNvPr id="411" name="直線コネクタ 410"/>
        <xdr:cNvCxnSpPr/>
      </xdr:nvCxnSpPr>
      <xdr:spPr>
        <a:xfrm flipV="1">
          <a:off x="7861300" y="1288034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43815</xdr:rowOff>
    </xdr:from>
    <xdr:to>
      <xdr:col>46</xdr:col>
      <xdr:colOff>38100</xdr:colOff>
      <xdr:row>76</xdr:row>
      <xdr:rowOff>145415</xdr:rowOff>
    </xdr:to>
    <xdr:sp macro="" textlink="">
      <xdr:nvSpPr>
        <xdr:cNvPr id="412" name="フローチャート: 判断 411"/>
        <xdr:cNvSpPr/>
      </xdr:nvSpPr>
      <xdr:spPr>
        <a:xfrm>
          <a:off x="8699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136525</xdr:rowOff>
    </xdr:from>
    <xdr:ext cx="529590" cy="258445"/>
    <xdr:sp macro="" textlink="">
      <xdr:nvSpPr>
        <xdr:cNvPr id="413" name="テキスト ボックス 412"/>
        <xdr:cNvSpPr txBox="1"/>
      </xdr:nvSpPr>
      <xdr:spPr>
        <a:xfrm>
          <a:off x="8482965" y="131667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1270</xdr:rowOff>
    </xdr:from>
    <xdr:to>
      <xdr:col>41</xdr:col>
      <xdr:colOff>101600</xdr:colOff>
      <xdr:row>77</xdr:row>
      <xdr:rowOff>102870</xdr:rowOff>
    </xdr:to>
    <xdr:sp macro="" textlink="">
      <xdr:nvSpPr>
        <xdr:cNvPr id="414" name="フローチャート: 判断 413"/>
        <xdr:cNvSpPr/>
      </xdr:nvSpPr>
      <xdr:spPr>
        <a:xfrm>
          <a:off x="7810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93980</xdr:rowOff>
    </xdr:from>
    <xdr:ext cx="529590" cy="259080"/>
    <xdr:sp macro="" textlink="">
      <xdr:nvSpPr>
        <xdr:cNvPr id="415" name="テキスト ボックス 414"/>
        <xdr:cNvSpPr txBox="1"/>
      </xdr:nvSpPr>
      <xdr:spPr>
        <a:xfrm>
          <a:off x="7593965" y="13295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109220</xdr:rowOff>
    </xdr:from>
    <xdr:to>
      <xdr:col>55</xdr:col>
      <xdr:colOff>50800</xdr:colOff>
      <xdr:row>79</xdr:row>
      <xdr:rowOff>39370</xdr:rowOff>
    </xdr:to>
    <xdr:sp macro="" textlink="">
      <xdr:nvSpPr>
        <xdr:cNvPr id="421" name="楕円 420"/>
        <xdr:cNvSpPr/>
      </xdr:nvSpPr>
      <xdr:spPr>
        <a:xfrm>
          <a:off x="10426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24130</xdr:rowOff>
    </xdr:from>
    <xdr:ext cx="534670" cy="259080"/>
    <xdr:sp macro="" textlink="">
      <xdr:nvSpPr>
        <xdr:cNvPr id="422" name="普通建設事業費 （ うち新規整備　）該当値テキスト"/>
        <xdr:cNvSpPr txBox="1"/>
      </xdr:nvSpPr>
      <xdr:spPr>
        <a:xfrm>
          <a:off x="10528300" y="1339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24765</xdr:rowOff>
    </xdr:from>
    <xdr:to>
      <xdr:col>50</xdr:col>
      <xdr:colOff>165100</xdr:colOff>
      <xdr:row>78</xdr:row>
      <xdr:rowOff>126365</xdr:rowOff>
    </xdr:to>
    <xdr:sp macro="" textlink="">
      <xdr:nvSpPr>
        <xdr:cNvPr id="423" name="楕円 422"/>
        <xdr:cNvSpPr/>
      </xdr:nvSpPr>
      <xdr:spPr>
        <a:xfrm>
          <a:off x="9588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117475</xdr:rowOff>
    </xdr:from>
    <xdr:ext cx="529590" cy="259080"/>
    <xdr:sp macro="" textlink="">
      <xdr:nvSpPr>
        <xdr:cNvPr id="424" name="テキスト ボックス 423"/>
        <xdr:cNvSpPr txBox="1"/>
      </xdr:nvSpPr>
      <xdr:spPr>
        <a:xfrm>
          <a:off x="9371965" y="13490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142240</xdr:rowOff>
    </xdr:from>
    <xdr:to>
      <xdr:col>46</xdr:col>
      <xdr:colOff>38100</xdr:colOff>
      <xdr:row>75</xdr:row>
      <xdr:rowOff>72390</xdr:rowOff>
    </xdr:to>
    <xdr:sp macro="" textlink="">
      <xdr:nvSpPr>
        <xdr:cNvPr id="425" name="楕円 424"/>
        <xdr:cNvSpPr/>
      </xdr:nvSpPr>
      <xdr:spPr>
        <a:xfrm>
          <a:off x="8699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88900</xdr:rowOff>
    </xdr:from>
    <xdr:ext cx="529590" cy="254000"/>
    <xdr:sp macro="" textlink="">
      <xdr:nvSpPr>
        <xdr:cNvPr id="426" name="テキスト ボックス 425"/>
        <xdr:cNvSpPr txBox="1"/>
      </xdr:nvSpPr>
      <xdr:spPr>
        <a:xfrm>
          <a:off x="8482965" y="12604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128905</xdr:rowOff>
    </xdr:from>
    <xdr:to>
      <xdr:col>41</xdr:col>
      <xdr:colOff>101600</xdr:colOff>
      <xdr:row>77</xdr:row>
      <xdr:rowOff>59055</xdr:rowOff>
    </xdr:to>
    <xdr:sp macro="" textlink="">
      <xdr:nvSpPr>
        <xdr:cNvPr id="427" name="楕円 426"/>
        <xdr:cNvSpPr/>
      </xdr:nvSpPr>
      <xdr:spPr>
        <a:xfrm>
          <a:off x="7810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75565</xdr:rowOff>
    </xdr:from>
    <xdr:ext cx="529590" cy="254000"/>
    <xdr:sp macro="" textlink="">
      <xdr:nvSpPr>
        <xdr:cNvPr id="428" name="テキスト ボックス 427"/>
        <xdr:cNvSpPr txBox="1"/>
      </xdr:nvSpPr>
      <xdr:spPr>
        <a:xfrm>
          <a:off x="7593965" y="12934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0" name="テキスト ボックス 439"/>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4" name="テキスト ボックス 443"/>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6" name="テキスト ボックス 445"/>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48" name="テキスト ボックス 447"/>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0" name="テキスト ボックス 449"/>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64135</xdr:rowOff>
    </xdr:from>
    <xdr:to>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41910</xdr:rowOff>
    </xdr:from>
    <xdr:to>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64135</xdr:rowOff>
    </xdr:from>
    <xdr:to>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93345</xdr:rowOff>
    </xdr:from>
    <xdr:to>
      <xdr:col>55</xdr:col>
      <xdr:colOff>0</xdr:colOff>
      <xdr:row>97</xdr:row>
      <xdr:rowOff>107315</xdr:rowOff>
    </xdr:to>
    <xdr:cxnSp macro="">
      <xdr:nvCxnSpPr>
        <xdr:cNvPr id="457" name="直線コネクタ 456"/>
        <xdr:cNvCxnSpPr/>
      </xdr:nvCxnSpPr>
      <xdr:spPr>
        <a:xfrm>
          <a:off x="9639300" y="167239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58"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161290</xdr:rowOff>
    </xdr:from>
    <xdr:to>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93345</xdr:rowOff>
    </xdr:from>
    <xdr:to>
      <xdr:col>50</xdr:col>
      <xdr:colOff>114300</xdr:colOff>
      <xdr:row>98</xdr:row>
      <xdr:rowOff>111125</xdr:rowOff>
    </xdr:to>
    <xdr:cxnSp macro="">
      <xdr:nvCxnSpPr>
        <xdr:cNvPr id="460" name="直線コネクタ 459"/>
        <xdr:cNvCxnSpPr/>
      </xdr:nvCxnSpPr>
      <xdr:spPr>
        <a:xfrm flipV="1">
          <a:off x="8750300" y="1672399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38735</xdr:rowOff>
    </xdr:from>
    <xdr:to>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156845</xdr:rowOff>
    </xdr:from>
    <xdr:ext cx="529590" cy="254000"/>
    <xdr:sp macro="" textlink="">
      <xdr:nvSpPr>
        <xdr:cNvPr id="462" name="テキスト ボックス 461"/>
        <xdr:cNvSpPr txBox="1"/>
      </xdr:nvSpPr>
      <xdr:spPr>
        <a:xfrm>
          <a:off x="9371965" y="16444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85090</xdr:rowOff>
    </xdr:from>
    <xdr:to>
      <xdr:col>45</xdr:col>
      <xdr:colOff>177800</xdr:colOff>
      <xdr:row>98</xdr:row>
      <xdr:rowOff>111125</xdr:rowOff>
    </xdr:to>
    <xdr:cxnSp macro="">
      <xdr:nvCxnSpPr>
        <xdr:cNvPr id="463" name="直線コネクタ 462"/>
        <xdr:cNvCxnSpPr/>
      </xdr:nvCxnSpPr>
      <xdr:spPr>
        <a:xfrm>
          <a:off x="7861300" y="168871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153035</xdr:rowOff>
    </xdr:from>
    <xdr:to>
      <xdr:col>46</xdr:col>
      <xdr:colOff>38100</xdr:colOff>
      <xdr:row>98</xdr:row>
      <xdr:rowOff>83185</xdr:rowOff>
    </xdr:to>
    <xdr:sp macro="" textlink="">
      <xdr:nvSpPr>
        <xdr:cNvPr id="464" name="フローチャート: 判断 463"/>
        <xdr:cNvSpPr/>
      </xdr:nvSpPr>
      <xdr:spPr>
        <a:xfrm>
          <a:off x="8699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99695</xdr:rowOff>
    </xdr:from>
    <xdr:ext cx="529590" cy="254000"/>
    <xdr:sp macro="" textlink="">
      <xdr:nvSpPr>
        <xdr:cNvPr id="465" name="テキスト ボックス 464"/>
        <xdr:cNvSpPr txBox="1"/>
      </xdr:nvSpPr>
      <xdr:spPr>
        <a:xfrm>
          <a:off x="8482965" y="1655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29590" cy="259080"/>
    <xdr:sp macro="" textlink="">
      <xdr:nvSpPr>
        <xdr:cNvPr id="467" name="テキスト ボックス 466"/>
        <xdr:cNvSpPr txBox="1"/>
      </xdr:nvSpPr>
      <xdr:spPr>
        <a:xfrm>
          <a:off x="7593965" y="16485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3" name="楕円 472"/>
        <xdr:cNvSpPr/>
      </xdr:nvSpPr>
      <xdr:spPr>
        <a:xfrm>
          <a:off x="104267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34925</xdr:rowOff>
    </xdr:from>
    <xdr:ext cx="534670" cy="259080"/>
    <xdr:sp macro="" textlink="">
      <xdr:nvSpPr>
        <xdr:cNvPr id="474" name="普通建設事業費 （ うち更新整備　）該当値テキスト"/>
        <xdr:cNvSpPr txBox="1"/>
      </xdr:nvSpPr>
      <xdr:spPr>
        <a:xfrm>
          <a:off x="10528300" y="1666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42545</xdr:rowOff>
    </xdr:from>
    <xdr:to>
      <xdr:col>50</xdr:col>
      <xdr:colOff>165100</xdr:colOff>
      <xdr:row>97</xdr:row>
      <xdr:rowOff>144145</xdr:rowOff>
    </xdr:to>
    <xdr:sp macro="" textlink="">
      <xdr:nvSpPr>
        <xdr:cNvPr id="475" name="楕円 474"/>
        <xdr:cNvSpPr/>
      </xdr:nvSpPr>
      <xdr:spPr>
        <a:xfrm>
          <a:off x="9588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135255</xdr:rowOff>
    </xdr:from>
    <xdr:ext cx="529590" cy="254000"/>
    <xdr:sp macro="" textlink="">
      <xdr:nvSpPr>
        <xdr:cNvPr id="476" name="テキスト ボックス 475"/>
        <xdr:cNvSpPr txBox="1"/>
      </xdr:nvSpPr>
      <xdr:spPr>
        <a:xfrm>
          <a:off x="9371965" y="16765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60325</xdr:rowOff>
    </xdr:from>
    <xdr:to>
      <xdr:col>46</xdr:col>
      <xdr:colOff>38100</xdr:colOff>
      <xdr:row>98</xdr:row>
      <xdr:rowOff>161925</xdr:rowOff>
    </xdr:to>
    <xdr:sp macro="" textlink="">
      <xdr:nvSpPr>
        <xdr:cNvPr id="477" name="楕円 476"/>
        <xdr:cNvSpPr/>
      </xdr:nvSpPr>
      <xdr:spPr>
        <a:xfrm>
          <a:off x="8699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153035</xdr:rowOff>
    </xdr:from>
    <xdr:ext cx="529590" cy="259080"/>
    <xdr:sp macro="" textlink="">
      <xdr:nvSpPr>
        <xdr:cNvPr id="478" name="テキスト ボックス 477"/>
        <xdr:cNvSpPr txBox="1"/>
      </xdr:nvSpPr>
      <xdr:spPr>
        <a:xfrm>
          <a:off x="8482965" y="16955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34290</xdr:rowOff>
    </xdr:from>
    <xdr:to>
      <xdr:col>41</xdr:col>
      <xdr:colOff>101600</xdr:colOff>
      <xdr:row>98</xdr:row>
      <xdr:rowOff>135890</xdr:rowOff>
    </xdr:to>
    <xdr:sp macro="" textlink="">
      <xdr:nvSpPr>
        <xdr:cNvPr id="479" name="楕円 478"/>
        <xdr:cNvSpPr/>
      </xdr:nvSpPr>
      <xdr:spPr>
        <a:xfrm>
          <a:off x="7810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127000</xdr:rowOff>
    </xdr:from>
    <xdr:ext cx="529590" cy="259080"/>
    <xdr:sp macro="" textlink="">
      <xdr:nvSpPr>
        <xdr:cNvPr id="480" name="テキスト ボックス 479"/>
        <xdr:cNvSpPr txBox="1"/>
      </xdr:nvSpPr>
      <xdr:spPr>
        <a:xfrm>
          <a:off x="7593965" y="16929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89" name="テキスト ボックス 48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2" name="テキスト ボックス 491"/>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496" name="テキスト ボックス 495"/>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0550" cy="259080"/>
    <xdr:sp macro="" textlink="">
      <xdr:nvSpPr>
        <xdr:cNvPr id="500" name="テキスト ボックス 499"/>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2" name="テキスト ボックス 501"/>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32385</xdr:rowOff>
    </xdr:from>
    <xdr:to>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32385</xdr:rowOff>
    </xdr:from>
    <xdr:to>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75565</xdr:rowOff>
    </xdr:from>
    <xdr:to>
      <xdr:col>85</xdr:col>
      <xdr:colOff>127000</xdr:colOff>
      <xdr:row>37</xdr:row>
      <xdr:rowOff>165100</xdr:rowOff>
    </xdr:to>
    <xdr:cxnSp macro="">
      <xdr:nvCxnSpPr>
        <xdr:cNvPr id="509" name="直線コネクタ 508"/>
        <xdr:cNvCxnSpPr/>
      </xdr:nvCxnSpPr>
      <xdr:spPr>
        <a:xfrm flipV="1">
          <a:off x="15481300" y="6076315"/>
          <a:ext cx="8382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75565</xdr:rowOff>
    </xdr:from>
    <xdr:ext cx="469900" cy="254000"/>
    <xdr:sp macro="" textlink="">
      <xdr:nvSpPr>
        <xdr:cNvPr id="510" name="災害復旧事業費平均値テキスト"/>
        <xdr:cNvSpPr txBox="1"/>
      </xdr:nvSpPr>
      <xdr:spPr>
        <a:xfrm>
          <a:off x="16370300" y="65906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165100</xdr:rowOff>
    </xdr:from>
    <xdr:to>
      <xdr:col>81</xdr:col>
      <xdr:colOff>50800</xdr:colOff>
      <xdr:row>38</xdr:row>
      <xdr:rowOff>136525</xdr:rowOff>
    </xdr:to>
    <xdr:cxnSp macro="">
      <xdr:nvCxnSpPr>
        <xdr:cNvPr id="512" name="直線コネクタ 511"/>
        <xdr:cNvCxnSpPr/>
      </xdr:nvCxnSpPr>
      <xdr:spPr>
        <a:xfrm flipV="1">
          <a:off x="14592300" y="6508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111760</xdr:rowOff>
    </xdr:from>
    <xdr:to>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33020</xdr:rowOff>
    </xdr:from>
    <xdr:ext cx="464820" cy="259080"/>
    <xdr:sp macro="" textlink="">
      <xdr:nvSpPr>
        <xdr:cNvPr id="514" name="テキスト ボックス 513"/>
        <xdr:cNvSpPr txBox="1"/>
      </xdr:nvSpPr>
      <xdr:spPr>
        <a:xfrm>
          <a:off x="15246350" y="6719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136525</xdr:rowOff>
    </xdr:from>
    <xdr:to>
      <xdr:col>76</xdr:col>
      <xdr:colOff>114300</xdr:colOff>
      <xdr:row>39</xdr:row>
      <xdr:rowOff>10160</xdr:rowOff>
    </xdr:to>
    <xdr:cxnSp macro="">
      <xdr:nvCxnSpPr>
        <xdr:cNvPr id="515" name="直線コネクタ 514"/>
        <xdr:cNvCxnSpPr/>
      </xdr:nvCxnSpPr>
      <xdr:spPr>
        <a:xfrm flipV="1">
          <a:off x="13703300" y="6651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16" name="フローチャート: 判断 515"/>
        <xdr:cNvSpPr/>
      </xdr:nvSpPr>
      <xdr:spPr>
        <a:xfrm>
          <a:off x="1454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55245</xdr:rowOff>
    </xdr:from>
    <xdr:ext cx="464820" cy="254000"/>
    <xdr:sp macro="" textlink="">
      <xdr:nvSpPr>
        <xdr:cNvPr id="517" name="テキスト ボックス 516"/>
        <xdr:cNvSpPr txBox="1"/>
      </xdr:nvSpPr>
      <xdr:spPr>
        <a:xfrm>
          <a:off x="14357350" y="6741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6350</xdr:rowOff>
    </xdr:from>
    <xdr:to>
      <xdr:col>71</xdr:col>
      <xdr:colOff>177800</xdr:colOff>
      <xdr:row>39</xdr:row>
      <xdr:rowOff>10160</xdr:rowOff>
    </xdr:to>
    <xdr:cxnSp macro="">
      <xdr:nvCxnSpPr>
        <xdr:cNvPr id="518" name="直線コネクタ 517"/>
        <xdr:cNvCxnSpPr/>
      </xdr:nvCxnSpPr>
      <xdr:spPr>
        <a:xfrm>
          <a:off x="12814300" y="6692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38735</xdr:rowOff>
    </xdr:to>
    <xdr:sp macro="" textlink="">
      <xdr:nvSpPr>
        <xdr:cNvPr id="519" name="フローチャート: 判断 518"/>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55245</xdr:rowOff>
    </xdr:from>
    <xdr:ext cx="464820" cy="254000"/>
    <xdr:sp macro="" textlink="">
      <xdr:nvSpPr>
        <xdr:cNvPr id="520" name="テキスト ボックス 519"/>
        <xdr:cNvSpPr txBox="1"/>
      </xdr:nvSpPr>
      <xdr:spPr>
        <a:xfrm>
          <a:off x="13468350" y="63988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76835</xdr:rowOff>
    </xdr:from>
    <xdr:to>
      <xdr:col>67</xdr:col>
      <xdr:colOff>101600</xdr:colOff>
      <xdr:row>39</xdr:row>
      <xdr:rowOff>6985</xdr:rowOff>
    </xdr:to>
    <xdr:sp macro="" textlink="">
      <xdr:nvSpPr>
        <xdr:cNvPr id="521" name="フローチャート: 判断 520"/>
        <xdr:cNvSpPr/>
      </xdr:nvSpPr>
      <xdr:spPr>
        <a:xfrm>
          <a:off x="1276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23495</xdr:rowOff>
    </xdr:from>
    <xdr:ext cx="464820" cy="259080"/>
    <xdr:sp macro="" textlink="">
      <xdr:nvSpPr>
        <xdr:cNvPr id="522" name="テキスト ボックス 521"/>
        <xdr:cNvSpPr txBox="1"/>
      </xdr:nvSpPr>
      <xdr:spPr>
        <a:xfrm>
          <a:off x="12579350" y="6367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24765</xdr:rowOff>
    </xdr:from>
    <xdr:to>
      <xdr:col>85</xdr:col>
      <xdr:colOff>177800</xdr:colOff>
      <xdr:row>35</xdr:row>
      <xdr:rowOff>126365</xdr:rowOff>
    </xdr:to>
    <xdr:sp macro="" textlink="">
      <xdr:nvSpPr>
        <xdr:cNvPr id="528" name="楕円 527"/>
        <xdr:cNvSpPr/>
      </xdr:nvSpPr>
      <xdr:spPr>
        <a:xfrm>
          <a:off x="16268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47625</xdr:rowOff>
    </xdr:from>
    <xdr:ext cx="534670" cy="259080"/>
    <xdr:sp macro="" textlink="">
      <xdr:nvSpPr>
        <xdr:cNvPr id="529" name="災害復旧事業費該当値テキスト"/>
        <xdr:cNvSpPr txBox="1"/>
      </xdr:nvSpPr>
      <xdr:spPr>
        <a:xfrm>
          <a:off x="16370300" y="587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114300</xdr:rowOff>
    </xdr:from>
    <xdr:to>
      <xdr:col>81</xdr:col>
      <xdr:colOff>101600</xdr:colOff>
      <xdr:row>38</xdr:row>
      <xdr:rowOff>44450</xdr:rowOff>
    </xdr:to>
    <xdr:sp macro="" textlink="">
      <xdr:nvSpPr>
        <xdr:cNvPr id="530" name="楕円 529"/>
        <xdr:cNvSpPr/>
      </xdr:nvSpPr>
      <xdr:spPr>
        <a:xfrm>
          <a:off x="1543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60960</xdr:rowOff>
    </xdr:from>
    <xdr:ext cx="529590" cy="259080"/>
    <xdr:sp macro="" textlink="">
      <xdr:nvSpPr>
        <xdr:cNvPr id="531" name="テキスト ボックス 530"/>
        <xdr:cNvSpPr txBox="1"/>
      </xdr:nvSpPr>
      <xdr:spPr>
        <a:xfrm>
          <a:off x="15213965" y="6233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15875</xdr:rowOff>
    </xdr:to>
    <xdr:sp macro="" textlink="">
      <xdr:nvSpPr>
        <xdr:cNvPr id="532" name="楕円 531"/>
        <xdr:cNvSpPr/>
      </xdr:nvSpPr>
      <xdr:spPr>
        <a:xfrm>
          <a:off x="1454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32385</xdr:rowOff>
    </xdr:from>
    <xdr:ext cx="464820" cy="254000"/>
    <xdr:sp macro="" textlink="">
      <xdr:nvSpPr>
        <xdr:cNvPr id="533" name="テキスト ボックス 532"/>
        <xdr:cNvSpPr txBox="1"/>
      </xdr:nvSpPr>
      <xdr:spPr>
        <a:xfrm>
          <a:off x="14357350" y="63760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130810</xdr:rowOff>
    </xdr:from>
    <xdr:to>
      <xdr:col>72</xdr:col>
      <xdr:colOff>38100</xdr:colOff>
      <xdr:row>39</xdr:row>
      <xdr:rowOff>60960</xdr:rowOff>
    </xdr:to>
    <xdr:sp macro="" textlink="">
      <xdr:nvSpPr>
        <xdr:cNvPr id="534" name="楕円 533"/>
        <xdr:cNvSpPr/>
      </xdr:nvSpPr>
      <xdr:spPr>
        <a:xfrm>
          <a:off x="1365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52070</xdr:rowOff>
    </xdr:from>
    <xdr:ext cx="464820" cy="254000"/>
    <xdr:sp macro="" textlink="">
      <xdr:nvSpPr>
        <xdr:cNvPr id="535" name="テキスト ボックス 534"/>
        <xdr:cNvSpPr txBox="1"/>
      </xdr:nvSpPr>
      <xdr:spPr>
        <a:xfrm>
          <a:off x="13468350" y="6738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127000</xdr:rowOff>
    </xdr:from>
    <xdr:to>
      <xdr:col>67</xdr:col>
      <xdr:colOff>101600</xdr:colOff>
      <xdr:row>39</xdr:row>
      <xdr:rowOff>57150</xdr:rowOff>
    </xdr:to>
    <xdr:sp macro="" textlink="">
      <xdr:nvSpPr>
        <xdr:cNvPr id="536" name="楕円 535"/>
        <xdr:cNvSpPr/>
      </xdr:nvSpPr>
      <xdr:spPr>
        <a:xfrm>
          <a:off x="1276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48260</xdr:rowOff>
    </xdr:from>
    <xdr:ext cx="464820" cy="259080"/>
    <xdr:sp macro="" textlink="">
      <xdr:nvSpPr>
        <xdr:cNvPr id="537" name="テキスト ボックス 536"/>
        <xdr:cNvSpPr txBox="1"/>
      </xdr:nvSpPr>
      <xdr:spPr>
        <a:xfrm>
          <a:off x="12579350" y="6734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6" name="テキスト ボックス 54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49" name="テキスト ボックス 548"/>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4000"/>
    <xdr:sp macro="" textlink="">
      <xdr:nvSpPr>
        <xdr:cNvPr id="553" name="テキスト ボックス 552"/>
        <xdr:cNvSpPr txBox="1"/>
      </xdr:nvSpPr>
      <xdr:spPr>
        <a:xfrm>
          <a:off x="12132945" y="9255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92710</xdr:rowOff>
    </xdr:from>
    <xdr:ext cx="372110" cy="259080"/>
    <xdr:sp macro="" textlink="">
      <xdr:nvSpPr>
        <xdr:cNvPr id="557" name="テキスト ボックス 556"/>
        <xdr:cNvSpPr txBox="1"/>
      </xdr:nvSpPr>
      <xdr:spPr>
        <a:xfrm>
          <a:off x="12068810" y="8493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2110" cy="254000"/>
    <xdr:sp macro="" textlink="">
      <xdr:nvSpPr>
        <xdr:cNvPr id="559" name="テキスト ボックス 558"/>
        <xdr:cNvSpPr txBox="1"/>
      </xdr:nvSpPr>
      <xdr:spPr>
        <a:xfrm>
          <a:off x="12068810" y="8112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000"/>
    <xdr:sp macro="" textlink="">
      <xdr:nvSpPr>
        <xdr:cNvPr id="562" name="失業対策事業費最小値テキスト"/>
        <xdr:cNvSpPr txBox="1"/>
      </xdr:nvSpPr>
      <xdr:spPr>
        <a:xfrm>
          <a:off x="1637030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99060</xdr:rowOff>
    </xdr:from>
    <xdr:ext cx="244475" cy="254000"/>
    <xdr:sp macro="" textlink="">
      <xdr:nvSpPr>
        <xdr:cNvPr id="571" name="テキスト ボックス 570"/>
        <xdr:cNvSpPr txBox="1"/>
      </xdr:nvSpPr>
      <xdr:spPr>
        <a:xfrm>
          <a:off x="15356840" y="98717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4475" cy="254000"/>
    <xdr:sp macro="" textlink="">
      <xdr:nvSpPr>
        <xdr:cNvPr id="574" name="テキスト ボックス 573"/>
        <xdr:cNvSpPr txBox="1"/>
      </xdr:nvSpPr>
      <xdr:spPr>
        <a:xfrm>
          <a:off x="14467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4475" cy="254000"/>
    <xdr:sp macro="" textlink="">
      <xdr:nvSpPr>
        <xdr:cNvPr id="577" name="テキスト ボックス 576"/>
        <xdr:cNvSpPr txBox="1"/>
      </xdr:nvSpPr>
      <xdr:spPr>
        <a:xfrm>
          <a:off x="1357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4475" cy="254000"/>
    <xdr:sp macro="" textlink="">
      <xdr:nvSpPr>
        <xdr:cNvPr id="579" name="テキスト ボックス 578"/>
        <xdr:cNvSpPr txBox="1"/>
      </xdr:nvSpPr>
      <xdr:spPr>
        <a:xfrm>
          <a:off x="1268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4475" cy="254000"/>
    <xdr:sp macro="" textlink="">
      <xdr:nvSpPr>
        <xdr:cNvPr id="588" name="テキスト ボックス 587"/>
        <xdr:cNvSpPr txBox="1"/>
      </xdr:nvSpPr>
      <xdr:spPr>
        <a:xfrm>
          <a:off x="15356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4475" cy="254000"/>
    <xdr:sp macro="" textlink="">
      <xdr:nvSpPr>
        <xdr:cNvPr id="590" name="テキスト ボックス 589"/>
        <xdr:cNvSpPr txBox="1"/>
      </xdr:nvSpPr>
      <xdr:spPr>
        <a:xfrm>
          <a:off x="14467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4475" cy="254000"/>
    <xdr:sp macro="" textlink="">
      <xdr:nvSpPr>
        <xdr:cNvPr id="592" name="テキスト ボックス 591"/>
        <xdr:cNvSpPr txBox="1"/>
      </xdr:nvSpPr>
      <xdr:spPr>
        <a:xfrm>
          <a:off x="13578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4475" cy="254000"/>
    <xdr:sp macro="" textlink="">
      <xdr:nvSpPr>
        <xdr:cNvPr id="594" name="テキスト ボックス 593"/>
        <xdr:cNvSpPr txBox="1"/>
      </xdr:nvSpPr>
      <xdr:spPr>
        <a:xfrm>
          <a:off x="12689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3" name="テキスト ボックス 602"/>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6" name="テキスト ボックス 605"/>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0550" cy="259080"/>
    <xdr:sp macro="" textlink="">
      <xdr:nvSpPr>
        <xdr:cNvPr id="608" name="テキスト ボックス 607"/>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10" name="テキスト ボックス 609"/>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2" name="テキスト ボックス 611"/>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4" name="テキスト ボックス 613"/>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6" name="テキスト ボックス 615"/>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81915</xdr:rowOff>
    </xdr:from>
    <xdr:to>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125730</xdr:rowOff>
    </xdr:from>
    <xdr:to>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29210</xdr:rowOff>
    </xdr:from>
    <xdr:ext cx="598805" cy="254000"/>
    <xdr:sp macro="" textlink="">
      <xdr:nvSpPr>
        <xdr:cNvPr id="621" name="公債費最大値テキスト"/>
        <xdr:cNvSpPr txBox="1"/>
      </xdr:nvSpPr>
      <xdr:spPr>
        <a:xfrm>
          <a:off x="16370300" y="11859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81915</xdr:rowOff>
    </xdr:from>
    <xdr:to>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55245</xdr:rowOff>
    </xdr:from>
    <xdr:to>
      <xdr:col>85</xdr:col>
      <xdr:colOff>127000</xdr:colOff>
      <xdr:row>77</xdr:row>
      <xdr:rowOff>83185</xdr:rowOff>
    </xdr:to>
    <xdr:cxnSp macro="">
      <xdr:nvCxnSpPr>
        <xdr:cNvPr id="623" name="直線コネクタ 622"/>
        <xdr:cNvCxnSpPr/>
      </xdr:nvCxnSpPr>
      <xdr:spPr>
        <a:xfrm flipV="1">
          <a:off x="15481300" y="132568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48260</xdr:rowOff>
    </xdr:from>
    <xdr:ext cx="534670" cy="259080"/>
    <xdr:sp macro="" textlink="">
      <xdr:nvSpPr>
        <xdr:cNvPr id="624"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69850</xdr:rowOff>
    </xdr:from>
    <xdr:to>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75565</xdr:rowOff>
    </xdr:from>
    <xdr:to>
      <xdr:col>81</xdr:col>
      <xdr:colOff>50800</xdr:colOff>
      <xdr:row>77</xdr:row>
      <xdr:rowOff>83185</xdr:rowOff>
    </xdr:to>
    <xdr:cxnSp macro="">
      <xdr:nvCxnSpPr>
        <xdr:cNvPr id="626" name="直線コネクタ 625"/>
        <xdr:cNvCxnSpPr/>
      </xdr:nvCxnSpPr>
      <xdr:spPr>
        <a:xfrm>
          <a:off x="14592300" y="13277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66675</xdr:rowOff>
    </xdr:from>
    <xdr:to>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159385</xdr:rowOff>
    </xdr:from>
    <xdr:ext cx="529590" cy="258445"/>
    <xdr:sp macro="" textlink="">
      <xdr:nvSpPr>
        <xdr:cNvPr id="628" name="テキスト ボックス 627"/>
        <xdr:cNvSpPr txBox="1"/>
      </xdr:nvSpPr>
      <xdr:spPr>
        <a:xfrm>
          <a:off x="15213965" y="13361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71755</xdr:rowOff>
    </xdr:from>
    <xdr:to>
      <xdr:col>76</xdr:col>
      <xdr:colOff>114300</xdr:colOff>
      <xdr:row>77</xdr:row>
      <xdr:rowOff>75565</xdr:rowOff>
    </xdr:to>
    <xdr:cxnSp macro="">
      <xdr:nvCxnSpPr>
        <xdr:cNvPr id="629" name="直線コネクタ 628"/>
        <xdr:cNvCxnSpPr/>
      </xdr:nvCxnSpPr>
      <xdr:spPr>
        <a:xfrm>
          <a:off x="13703300" y="13273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84455</xdr:rowOff>
    </xdr:from>
    <xdr:to>
      <xdr:col>76</xdr:col>
      <xdr:colOff>165100</xdr:colOff>
      <xdr:row>78</xdr:row>
      <xdr:rowOff>14605</xdr:rowOff>
    </xdr:to>
    <xdr:sp macro="" textlink="">
      <xdr:nvSpPr>
        <xdr:cNvPr id="630" name="フローチャート: 判断 629"/>
        <xdr:cNvSpPr/>
      </xdr:nvSpPr>
      <xdr:spPr>
        <a:xfrm>
          <a:off x="14541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6350</xdr:rowOff>
    </xdr:from>
    <xdr:ext cx="529590" cy="254000"/>
    <xdr:sp macro="" textlink="">
      <xdr:nvSpPr>
        <xdr:cNvPr id="631" name="テキスト ボックス 630"/>
        <xdr:cNvSpPr txBox="1"/>
      </xdr:nvSpPr>
      <xdr:spPr>
        <a:xfrm>
          <a:off x="14324965" y="13379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71755</xdr:rowOff>
    </xdr:from>
    <xdr:to>
      <xdr:col>71</xdr:col>
      <xdr:colOff>177800</xdr:colOff>
      <xdr:row>77</xdr:row>
      <xdr:rowOff>76200</xdr:rowOff>
    </xdr:to>
    <xdr:cxnSp macro="">
      <xdr:nvCxnSpPr>
        <xdr:cNvPr id="632" name="直線コネクタ 631"/>
        <xdr:cNvCxnSpPr/>
      </xdr:nvCxnSpPr>
      <xdr:spPr>
        <a:xfrm flipV="1">
          <a:off x="12814300" y="132734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90170</xdr:rowOff>
    </xdr:from>
    <xdr:to>
      <xdr:col>72</xdr:col>
      <xdr:colOff>38100</xdr:colOff>
      <xdr:row>78</xdr:row>
      <xdr:rowOff>20320</xdr:rowOff>
    </xdr:to>
    <xdr:sp macro="" textlink="">
      <xdr:nvSpPr>
        <xdr:cNvPr id="633" name="フローチャート: 判断 632"/>
        <xdr:cNvSpPr/>
      </xdr:nvSpPr>
      <xdr:spPr>
        <a:xfrm>
          <a:off x="1365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11430</xdr:rowOff>
    </xdr:from>
    <xdr:ext cx="529590" cy="259080"/>
    <xdr:sp macro="" textlink="">
      <xdr:nvSpPr>
        <xdr:cNvPr id="634" name="テキスト ボックス 633"/>
        <xdr:cNvSpPr txBox="1"/>
      </xdr:nvSpPr>
      <xdr:spPr>
        <a:xfrm>
          <a:off x="13435965" y="13384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92710</xdr:rowOff>
    </xdr:from>
    <xdr:to>
      <xdr:col>67</xdr:col>
      <xdr:colOff>101600</xdr:colOff>
      <xdr:row>78</xdr:row>
      <xdr:rowOff>22860</xdr:rowOff>
    </xdr:to>
    <xdr:sp macro="" textlink="">
      <xdr:nvSpPr>
        <xdr:cNvPr id="635" name="フローチャート: 判断 634"/>
        <xdr:cNvSpPr/>
      </xdr:nvSpPr>
      <xdr:spPr>
        <a:xfrm>
          <a:off x="12763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13970</xdr:rowOff>
    </xdr:from>
    <xdr:ext cx="529590" cy="259080"/>
    <xdr:sp macro="" textlink="">
      <xdr:nvSpPr>
        <xdr:cNvPr id="636" name="テキスト ボックス 635"/>
        <xdr:cNvSpPr txBox="1"/>
      </xdr:nvSpPr>
      <xdr:spPr>
        <a:xfrm>
          <a:off x="12546965" y="13387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4445</xdr:rowOff>
    </xdr:from>
    <xdr:to>
      <xdr:col>85</xdr:col>
      <xdr:colOff>177800</xdr:colOff>
      <xdr:row>77</xdr:row>
      <xdr:rowOff>106045</xdr:rowOff>
    </xdr:to>
    <xdr:sp macro="" textlink="">
      <xdr:nvSpPr>
        <xdr:cNvPr id="642" name="楕円 641"/>
        <xdr:cNvSpPr/>
      </xdr:nvSpPr>
      <xdr:spPr>
        <a:xfrm>
          <a:off x="162687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27305</xdr:rowOff>
    </xdr:from>
    <xdr:ext cx="534670" cy="259080"/>
    <xdr:sp macro="" textlink="">
      <xdr:nvSpPr>
        <xdr:cNvPr id="643" name="公債費該当値テキスト"/>
        <xdr:cNvSpPr txBox="1"/>
      </xdr:nvSpPr>
      <xdr:spPr>
        <a:xfrm>
          <a:off x="16370300" y="1305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32385</xdr:rowOff>
    </xdr:from>
    <xdr:to>
      <xdr:col>81</xdr:col>
      <xdr:colOff>101600</xdr:colOff>
      <xdr:row>77</xdr:row>
      <xdr:rowOff>133985</xdr:rowOff>
    </xdr:to>
    <xdr:sp macro="" textlink="">
      <xdr:nvSpPr>
        <xdr:cNvPr id="644" name="楕円 643"/>
        <xdr:cNvSpPr/>
      </xdr:nvSpPr>
      <xdr:spPr>
        <a:xfrm>
          <a:off x="15430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150495</xdr:rowOff>
    </xdr:from>
    <xdr:ext cx="529590" cy="259080"/>
    <xdr:sp macro="" textlink="">
      <xdr:nvSpPr>
        <xdr:cNvPr id="645" name="テキスト ボックス 644"/>
        <xdr:cNvSpPr txBox="1"/>
      </xdr:nvSpPr>
      <xdr:spPr>
        <a:xfrm>
          <a:off x="15213965" y="13009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24765</xdr:rowOff>
    </xdr:from>
    <xdr:to>
      <xdr:col>76</xdr:col>
      <xdr:colOff>165100</xdr:colOff>
      <xdr:row>77</xdr:row>
      <xdr:rowOff>126365</xdr:rowOff>
    </xdr:to>
    <xdr:sp macro="" textlink="">
      <xdr:nvSpPr>
        <xdr:cNvPr id="646" name="楕円 645"/>
        <xdr:cNvSpPr/>
      </xdr:nvSpPr>
      <xdr:spPr>
        <a:xfrm>
          <a:off x="14541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143510</xdr:rowOff>
    </xdr:from>
    <xdr:ext cx="529590" cy="254000"/>
    <xdr:sp macro="" textlink="">
      <xdr:nvSpPr>
        <xdr:cNvPr id="647" name="テキスト ボックス 646"/>
        <xdr:cNvSpPr txBox="1"/>
      </xdr:nvSpPr>
      <xdr:spPr>
        <a:xfrm>
          <a:off x="14324965" y="13002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20955</xdr:rowOff>
    </xdr:from>
    <xdr:to>
      <xdr:col>72</xdr:col>
      <xdr:colOff>38100</xdr:colOff>
      <xdr:row>77</xdr:row>
      <xdr:rowOff>122555</xdr:rowOff>
    </xdr:to>
    <xdr:sp macro="" textlink="">
      <xdr:nvSpPr>
        <xdr:cNvPr id="648" name="楕円 647"/>
        <xdr:cNvSpPr/>
      </xdr:nvSpPr>
      <xdr:spPr>
        <a:xfrm>
          <a:off x="13652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139065</xdr:rowOff>
    </xdr:from>
    <xdr:ext cx="529590" cy="259080"/>
    <xdr:sp macro="" textlink="">
      <xdr:nvSpPr>
        <xdr:cNvPr id="649" name="テキスト ボックス 648"/>
        <xdr:cNvSpPr txBox="1"/>
      </xdr:nvSpPr>
      <xdr:spPr>
        <a:xfrm>
          <a:off x="13435965" y="12997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25400</xdr:rowOff>
    </xdr:from>
    <xdr:to>
      <xdr:col>67</xdr:col>
      <xdr:colOff>101600</xdr:colOff>
      <xdr:row>77</xdr:row>
      <xdr:rowOff>127000</xdr:rowOff>
    </xdr:to>
    <xdr:sp macro="" textlink="">
      <xdr:nvSpPr>
        <xdr:cNvPr id="650" name="楕円 649"/>
        <xdr:cNvSpPr/>
      </xdr:nvSpPr>
      <xdr:spPr>
        <a:xfrm>
          <a:off x="12763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143510</xdr:rowOff>
    </xdr:from>
    <xdr:ext cx="529590" cy="254000"/>
    <xdr:sp macro="" textlink="">
      <xdr:nvSpPr>
        <xdr:cNvPr id="651" name="テキスト ボックス 650"/>
        <xdr:cNvSpPr txBox="1"/>
      </xdr:nvSpPr>
      <xdr:spPr>
        <a:xfrm>
          <a:off x="12546965" y="13002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0" name="テキスト ボックス 65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3" name="テキスト ボックス 662"/>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67" name="テキスト ボックス 666"/>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69" name="テキスト ボックス 668"/>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71" name="テキスト ボックス 670"/>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66040</xdr:rowOff>
    </xdr:from>
    <xdr:to>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66040</xdr:rowOff>
    </xdr:from>
    <xdr:to>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141605</xdr:rowOff>
    </xdr:from>
    <xdr:to>
      <xdr:col>85</xdr:col>
      <xdr:colOff>127000</xdr:colOff>
      <xdr:row>96</xdr:row>
      <xdr:rowOff>161925</xdr:rowOff>
    </xdr:to>
    <xdr:cxnSp macro="">
      <xdr:nvCxnSpPr>
        <xdr:cNvPr id="680" name="直線コネクタ 679"/>
        <xdr:cNvCxnSpPr/>
      </xdr:nvCxnSpPr>
      <xdr:spPr>
        <a:xfrm>
          <a:off x="15481300" y="166008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160655</xdr:rowOff>
    </xdr:from>
    <xdr:ext cx="534670" cy="259080"/>
    <xdr:sp macro="" textlink="">
      <xdr:nvSpPr>
        <xdr:cNvPr id="681" name="積立金平均値テキスト"/>
        <xdr:cNvSpPr txBox="1"/>
      </xdr:nvSpPr>
      <xdr:spPr>
        <a:xfrm>
          <a:off x="16370300" y="16791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10795</xdr:rowOff>
    </xdr:from>
    <xdr:to>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141605</xdr:rowOff>
    </xdr:from>
    <xdr:to>
      <xdr:col>81</xdr:col>
      <xdr:colOff>50800</xdr:colOff>
      <xdr:row>97</xdr:row>
      <xdr:rowOff>116840</xdr:rowOff>
    </xdr:to>
    <xdr:cxnSp macro="">
      <xdr:nvCxnSpPr>
        <xdr:cNvPr id="683" name="直線コネクタ 682"/>
        <xdr:cNvCxnSpPr/>
      </xdr:nvCxnSpPr>
      <xdr:spPr>
        <a:xfrm flipV="1">
          <a:off x="14592300" y="166008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97790</xdr:rowOff>
    </xdr:from>
    <xdr:ext cx="529590" cy="254000"/>
    <xdr:sp macro="" textlink="">
      <xdr:nvSpPr>
        <xdr:cNvPr id="685" name="テキスト ボックス 684"/>
        <xdr:cNvSpPr txBox="1"/>
      </xdr:nvSpPr>
      <xdr:spPr>
        <a:xfrm>
          <a:off x="15213965" y="168998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116840</xdr:rowOff>
    </xdr:from>
    <xdr:to>
      <xdr:col>76</xdr:col>
      <xdr:colOff>114300</xdr:colOff>
      <xdr:row>98</xdr:row>
      <xdr:rowOff>66675</xdr:rowOff>
    </xdr:to>
    <xdr:cxnSp macro="">
      <xdr:nvCxnSpPr>
        <xdr:cNvPr id="686" name="直線コネクタ 685"/>
        <xdr:cNvCxnSpPr/>
      </xdr:nvCxnSpPr>
      <xdr:spPr>
        <a:xfrm flipV="1">
          <a:off x="13703300" y="1674749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163830</xdr:rowOff>
    </xdr:from>
    <xdr:to>
      <xdr:col>76</xdr:col>
      <xdr:colOff>165100</xdr:colOff>
      <xdr:row>98</xdr:row>
      <xdr:rowOff>93980</xdr:rowOff>
    </xdr:to>
    <xdr:sp macro="" textlink="">
      <xdr:nvSpPr>
        <xdr:cNvPr id="687" name="フローチャート: 判断 686"/>
        <xdr:cNvSpPr/>
      </xdr:nvSpPr>
      <xdr:spPr>
        <a:xfrm>
          <a:off x="14541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85090</xdr:rowOff>
    </xdr:from>
    <xdr:ext cx="529590" cy="259080"/>
    <xdr:sp macro="" textlink="">
      <xdr:nvSpPr>
        <xdr:cNvPr id="688" name="テキスト ボックス 687"/>
        <xdr:cNvSpPr txBox="1"/>
      </xdr:nvSpPr>
      <xdr:spPr>
        <a:xfrm>
          <a:off x="14324965" y="16887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66675</xdr:rowOff>
    </xdr:from>
    <xdr:to>
      <xdr:col>71</xdr:col>
      <xdr:colOff>177800</xdr:colOff>
      <xdr:row>98</xdr:row>
      <xdr:rowOff>70485</xdr:rowOff>
    </xdr:to>
    <xdr:cxnSp macro="">
      <xdr:nvCxnSpPr>
        <xdr:cNvPr id="689" name="直線コネクタ 688"/>
        <xdr:cNvCxnSpPr/>
      </xdr:nvCxnSpPr>
      <xdr:spPr>
        <a:xfrm flipV="1">
          <a:off x="12814300" y="168687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62230</xdr:rowOff>
    </xdr:from>
    <xdr:to>
      <xdr:col>72</xdr:col>
      <xdr:colOff>38100</xdr:colOff>
      <xdr:row>98</xdr:row>
      <xdr:rowOff>163830</xdr:rowOff>
    </xdr:to>
    <xdr:sp macro="" textlink="">
      <xdr:nvSpPr>
        <xdr:cNvPr id="690" name="フローチャート: 判断 689"/>
        <xdr:cNvSpPr/>
      </xdr:nvSpPr>
      <xdr:spPr>
        <a:xfrm>
          <a:off x="13652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154940</xdr:rowOff>
    </xdr:from>
    <xdr:ext cx="529590" cy="254000"/>
    <xdr:sp macro="" textlink="">
      <xdr:nvSpPr>
        <xdr:cNvPr id="691" name="テキスト ボックス 690"/>
        <xdr:cNvSpPr txBox="1"/>
      </xdr:nvSpPr>
      <xdr:spPr>
        <a:xfrm>
          <a:off x="13435965" y="16957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2" name="フローチャート: 判断 691"/>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109220</xdr:rowOff>
    </xdr:from>
    <xdr:ext cx="529590" cy="254000"/>
    <xdr:sp macro="" textlink="">
      <xdr:nvSpPr>
        <xdr:cNvPr id="693" name="テキスト ボックス 692"/>
        <xdr:cNvSpPr txBox="1"/>
      </xdr:nvSpPr>
      <xdr:spPr>
        <a:xfrm>
          <a:off x="12546965" y="1656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111125</xdr:rowOff>
    </xdr:from>
    <xdr:to>
      <xdr:col>85</xdr:col>
      <xdr:colOff>177800</xdr:colOff>
      <xdr:row>97</xdr:row>
      <xdr:rowOff>41275</xdr:rowOff>
    </xdr:to>
    <xdr:sp macro="" textlink="">
      <xdr:nvSpPr>
        <xdr:cNvPr id="699" name="楕円 698"/>
        <xdr:cNvSpPr/>
      </xdr:nvSpPr>
      <xdr:spPr>
        <a:xfrm>
          <a:off x="162687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133985</xdr:rowOff>
    </xdr:from>
    <xdr:ext cx="534670" cy="254000"/>
    <xdr:sp macro="" textlink="">
      <xdr:nvSpPr>
        <xdr:cNvPr id="700" name="積立金該当値テキスト"/>
        <xdr:cNvSpPr txBox="1"/>
      </xdr:nvSpPr>
      <xdr:spPr>
        <a:xfrm>
          <a:off x="16370300" y="164217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90805</xdr:rowOff>
    </xdr:from>
    <xdr:to>
      <xdr:col>81</xdr:col>
      <xdr:colOff>101600</xdr:colOff>
      <xdr:row>97</xdr:row>
      <xdr:rowOff>20955</xdr:rowOff>
    </xdr:to>
    <xdr:sp macro="" textlink="">
      <xdr:nvSpPr>
        <xdr:cNvPr id="701" name="楕円 700"/>
        <xdr:cNvSpPr/>
      </xdr:nvSpPr>
      <xdr:spPr>
        <a:xfrm>
          <a:off x="15430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37465</xdr:rowOff>
    </xdr:from>
    <xdr:ext cx="529590" cy="259080"/>
    <xdr:sp macro="" textlink="">
      <xdr:nvSpPr>
        <xdr:cNvPr id="702" name="テキスト ボックス 701"/>
        <xdr:cNvSpPr txBox="1"/>
      </xdr:nvSpPr>
      <xdr:spPr>
        <a:xfrm>
          <a:off x="15213965" y="16325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66040</xdr:rowOff>
    </xdr:from>
    <xdr:to>
      <xdr:col>76</xdr:col>
      <xdr:colOff>165100</xdr:colOff>
      <xdr:row>97</xdr:row>
      <xdr:rowOff>167640</xdr:rowOff>
    </xdr:to>
    <xdr:sp macro="" textlink="">
      <xdr:nvSpPr>
        <xdr:cNvPr id="703" name="楕円 702"/>
        <xdr:cNvSpPr/>
      </xdr:nvSpPr>
      <xdr:spPr>
        <a:xfrm>
          <a:off x="14541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29590" cy="259080"/>
    <xdr:sp macro="" textlink="">
      <xdr:nvSpPr>
        <xdr:cNvPr id="704" name="テキスト ボックス 703"/>
        <xdr:cNvSpPr txBox="1"/>
      </xdr:nvSpPr>
      <xdr:spPr>
        <a:xfrm>
          <a:off x="1432496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15875</xdr:rowOff>
    </xdr:from>
    <xdr:to>
      <xdr:col>72</xdr:col>
      <xdr:colOff>38100</xdr:colOff>
      <xdr:row>98</xdr:row>
      <xdr:rowOff>117475</xdr:rowOff>
    </xdr:to>
    <xdr:sp macro="" textlink="">
      <xdr:nvSpPr>
        <xdr:cNvPr id="705" name="楕円 704"/>
        <xdr:cNvSpPr/>
      </xdr:nvSpPr>
      <xdr:spPr>
        <a:xfrm>
          <a:off x="13652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133985</xdr:rowOff>
    </xdr:from>
    <xdr:ext cx="529590" cy="254000"/>
    <xdr:sp macro="" textlink="">
      <xdr:nvSpPr>
        <xdr:cNvPr id="706" name="テキスト ボックス 705"/>
        <xdr:cNvSpPr txBox="1"/>
      </xdr:nvSpPr>
      <xdr:spPr>
        <a:xfrm>
          <a:off x="13435965" y="16593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19685</xdr:rowOff>
    </xdr:from>
    <xdr:to>
      <xdr:col>67</xdr:col>
      <xdr:colOff>101600</xdr:colOff>
      <xdr:row>98</xdr:row>
      <xdr:rowOff>121285</xdr:rowOff>
    </xdr:to>
    <xdr:sp macro="" textlink="">
      <xdr:nvSpPr>
        <xdr:cNvPr id="707" name="楕円 706"/>
        <xdr:cNvSpPr/>
      </xdr:nvSpPr>
      <xdr:spPr>
        <a:xfrm>
          <a:off x="12763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112395</xdr:rowOff>
    </xdr:from>
    <xdr:ext cx="529590" cy="254000"/>
    <xdr:sp macro="" textlink="">
      <xdr:nvSpPr>
        <xdr:cNvPr id="708" name="テキスト ボックス 707"/>
        <xdr:cNvSpPr txBox="1"/>
      </xdr:nvSpPr>
      <xdr:spPr>
        <a:xfrm>
          <a:off x="12546965" y="16914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0" name="テキスト ボックス 71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24" name="テキスト ボックス 723"/>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0" name="テキスト ボックス 729"/>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26670</xdr:rowOff>
    </xdr:from>
    <xdr:to>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144780</xdr:rowOff>
    </xdr:from>
    <xdr:ext cx="534670" cy="254000"/>
    <xdr:sp macro="" textlink="">
      <xdr:nvSpPr>
        <xdr:cNvPr id="735" name="投資及び出資金最大値テキスト"/>
        <xdr:cNvSpPr txBox="1"/>
      </xdr:nvSpPr>
      <xdr:spPr>
        <a:xfrm>
          <a:off x="22212300" y="5116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26670</xdr:rowOff>
    </xdr:from>
    <xdr:to>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105410</xdr:rowOff>
    </xdr:from>
    <xdr:ext cx="469900" cy="259080"/>
    <xdr:sp macro="" textlink="">
      <xdr:nvSpPr>
        <xdr:cNvPr id="738"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41275</xdr:rowOff>
    </xdr:from>
    <xdr:to>
      <xdr:col>111</xdr:col>
      <xdr:colOff>177800</xdr:colOff>
      <xdr:row>39</xdr:row>
      <xdr:rowOff>44450</xdr:rowOff>
    </xdr:to>
    <xdr:cxnSp macro="">
      <xdr:nvCxnSpPr>
        <xdr:cNvPr id="740" name="直線コネクタ 739"/>
        <xdr:cNvCxnSpPr/>
      </xdr:nvCxnSpPr>
      <xdr:spPr>
        <a:xfrm>
          <a:off x="20434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90805</xdr:rowOff>
    </xdr:from>
    <xdr:to>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37465</xdr:rowOff>
    </xdr:from>
    <xdr:ext cx="464820" cy="259080"/>
    <xdr:sp macro="" textlink="">
      <xdr:nvSpPr>
        <xdr:cNvPr id="742" name="テキスト ボックス 741"/>
        <xdr:cNvSpPr txBox="1"/>
      </xdr:nvSpPr>
      <xdr:spPr>
        <a:xfrm>
          <a:off x="21088350" y="63811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41275</xdr:rowOff>
    </xdr:from>
    <xdr:to>
      <xdr:col>107</xdr:col>
      <xdr:colOff>50800</xdr:colOff>
      <xdr:row>39</xdr:row>
      <xdr:rowOff>44450</xdr:rowOff>
    </xdr:to>
    <xdr:cxnSp macro="">
      <xdr:nvCxnSpPr>
        <xdr:cNvPr id="743" name="直線コネクタ 742"/>
        <xdr:cNvCxnSpPr/>
      </xdr:nvCxnSpPr>
      <xdr:spPr>
        <a:xfrm flipV="1">
          <a:off x="19545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57150</xdr:rowOff>
    </xdr:from>
    <xdr:to>
      <xdr:col>107</xdr:col>
      <xdr:colOff>101600</xdr:colOff>
      <xdr:row>38</xdr:row>
      <xdr:rowOff>158750</xdr:rowOff>
    </xdr:to>
    <xdr:sp macro="" textlink="">
      <xdr:nvSpPr>
        <xdr:cNvPr id="744" name="フローチャート: 判断 743"/>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3810</xdr:rowOff>
    </xdr:from>
    <xdr:ext cx="464820" cy="259080"/>
    <xdr:sp macro="" textlink="">
      <xdr:nvSpPr>
        <xdr:cNvPr id="745" name="テキスト ボックス 744"/>
        <xdr:cNvSpPr txBox="1"/>
      </xdr:nvSpPr>
      <xdr:spPr>
        <a:xfrm>
          <a:off x="20199350" y="6347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58420</xdr:rowOff>
    </xdr:from>
    <xdr:to>
      <xdr:col>102</xdr:col>
      <xdr:colOff>165100</xdr:colOff>
      <xdr:row>38</xdr:row>
      <xdr:rowOff>160020</xdr:rowOff>
    </xdr:to>
    <xdr:sp macro="" textlink="">
      <xdr:nvSpPr>
        <xdr:cNvPr id="747" name="フローチャート: 判断 746"/>
        <xdr:cNvSpPr/>
      </xdr:nvSpPr>
      <xdr:spPr>
        <a:xfrm>
          <a:off x="19494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5080</xdr:rowOff>
    </xdr:from>
    <xdr:ext cx="464820" cy="259080"/>
    <xdr:sp macro="" textlink="">
      <xdr:nvSpPr>
        <xdr:cNvPr id="748" name="テキスト ボックス 747"/>
        <xdr:cNvSpPr txBox="1"/>
      </xdr:nvSpPr>
      <xdr:spPr>
        <a:xfrm>
          <a:off x="19310350" y="6348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80645</xdr:rowOff>
    </xdr:from>
    <xdr:to>
      <xdr:col>98</xdr:col>
      <xdr:colOff>38100</xdr:colOff>
      <xdr:row>39</xdr:row>
      <xdr:rowOff>10795</xdr:rowOff>
    </xdr:to>
    <xdr:sp macro="" textlink="">
      <xdr:nvSpPr>
        <xdr:cNvPr id="749" name="フローチャート: 判断 748"/>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27305</xdr:rowOff>
    </xdr:from>
    <xdr:ext cx="464820" cy="259080"/>
    <xdr:sp macro="" textlink="">
      <xdr:nvSpPr>
        <xdr:cNvPr id="750" name="テキスト ボックス 749"/>
        <xdr:cNvSpPr txBox="1"/>
      </xdr:nvSpPr>
      <xdr:spPr>
        <a:xfrm>
          <a:off x="18421350" y="6370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59" name="テキスト ボックス 758"/>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92075</xdr:rowOff>
    </xdr:to>
    <xdr:sp macro="" textlink="">
      <xdr:nvSpPr>
        <xdr:cNvPr id="760" name="楕円 759"/>
        <xdr:cNvSpPr/>
      </xdr:nvSpPr>
      <xdr:spPr>
        <a:xfrm>
          <a:off x="2038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83185</xdr:rowOff>
    </xdr:from>
    <xdr:ext cx="313690" cy="259080"/>
    <xdr:sp macro="" textlink="">
      <xdr:nvSpPr>
        <xdr:cNvPr id="761" name="テキスト ボックス 760"/>
        <xdr:cNvSpPr txBox="1"/>
      </xdr:nvSpPr>
      <xdr:spPr>
        <a:xfrm>
          <a:off x="20277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63" name="テキスト ボックス 762"/>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65" name="テキスト ボックス 764"/>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4" name="テキスト ボックス 77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7" name="テキスト ボックス 776"/>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79" name="テキスト ボックス 778"/>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1" name="テキスト ボックス 780"/>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3" name="テキスト ボックス 782"/>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5" name="テキスト ボックス 784"/>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120650</xdr:rowOff>
    </xdr:from>
    <xdr:to>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88"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120650</xdr:rowOff>
    </xdr:from>
    <xdr:to>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160020</xdr:rowOff>
    </xdr:from>
    <xdr:ext cx="469900" cy="259080"/>
    <xdr:sp macro="" textlink="">
      <xdr:nvSpPr>
        <xdr:cNvPr id="793"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137160</xdr:rowOff>
    </xdr:from>
    <xdr:to>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74930</xdr:rowOff>
    </xdr:from>
    <xdr:ext cx="464820" cy="254000"/>
    <xdr:sp macro="" textlink="">
      <xdr:nvSpPr>
        <xdr:cNvPr id="797" name="テキスト ボックス 796"/>
        <xdr:cNvSpPr txBox="1"/>
      </xdr:nvSpPr>
      <xdr:spPr>
        <a:xfrm>
          <a:off x="21088350" y="9676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156845</xdr:rowOff>
    </xdr:from>
    <xdr:to>
      <xdr:col>107</xdr:col>
      <xdr:colOff>101600</xdr:colOff>
      <xdr:row>58</xdr:row>
      <xdr:rowOff>86995</xdr:rowOff>
    </xdr:to>
    <xdr:sp macro="" textlink="">
      <xdr:nvSpPr>
        <xdr:cNvPr id="799" name="フローチャート: 判断 798"/>
        <xdr:cNvSpPr/>
      </xdr:nvSpPr>
      <xdr:spPr>
        <a:xfrm>
          <a:off x="20383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103505</xdr:rowOff>
    </xdr:from>
    <xdr:ext cx="464820" cy="259080"/>
    <xdr:sp macro="" textlink="">
      <xdr:nvSpPr>
        <xdr:cNvPr id="800" name="テキスト ボックス 799"/>
        <xdr:cNvSpPr txBox="1"/>
      </xdr:nvSpPr>
      <xdr:spPr>
        <a:xfrm>
          <a:off x="20199350" y="97047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2" name="フローチャート: 判断 801"/>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80010</xdr:rowOff>
    </xdr:from>
    <xdr:ext cx="464820" cy="259080"/>
    <xdr:sp macro="" textlink="">
      <xdr:nvSpPr>
        <xdr:cNvPr id="803" name="テキスト ボックス 802"/>
        <xdr:cNvSpPr txBox="1"/>
      </xdr:nvSpPr>
      <xdr:spPr>
        <a:xfrm>
          <a:off x="19310350" y="9681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04" name="フローチャート: 判断 803"/>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69850</xdr:rowOff>
    </xdr:from>
    <xdr:ext cx="464820" cy="259080"/>
    <xdr:sp macro="" textlink="">
      <xdr:nvSpPr>
        <xdr:cNvPr id="805" name="テキスト ボックス 804"/>
        <xdr:cNvSpPr txBox="1"/>
      </xdr:nvSpPr>
      <xdr:spPr>
        <a:xfrm>
          <a:off x="18421350" y="9671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2"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4475" cy="259080"/>
    <xdr:sp macro="" textlink="">
      <xdr:nvSpPr>
        <xdr:cNvPr id="814" name="テキスト ボックス 813"/>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4475" cy="259080"/>
    <xdr:sp macro="" textlink="">
      <xdr:nvSpPr>
        <xdr:cNvPr id="816" name="テキスト ボックス 815"/>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18" name="テキスト ボックス 817"/>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4475" cy="259080"/>
    <xdr:sp macro="" textlink="">
      <xdr:nvSpPr>
        <xdr:cNvPr id="820" name="テキスト ボックス 819"/>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9" name="テキスト ボックス 828"/>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1" name="テキスト ボックス 830"/>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35" name="テキスト ボックス 834"/>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000"/>
    <xdr:sp macro="" textlink="">
      <xdr:nvSpPr>
        <xdr:cNvPr id="839" name="テキスト ボックス 838"/>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41" name="テキスト ボックス 840"/>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43" name="テキスト ボックス 842"/>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5" name="テキスト ボックス 844"/>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47625</xdr:rowOff>
    </xdr:from>
    <xdr:to>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87630</xdr:rowOff>
    </xdr:from>
    <xdr:ext cx="534670" cy="254000"/>
    <xdr:sp macro="" textlink="">
      <xdr:nvSpPr>
        <xdr:cNvPr id="848" name="繰出金最小値テキスト"/>
        <xdr:cNvSpPr txBox="1"/>
      </xdr:nvSpPr>
      <xdr:spPr>
        <a:xfrm>
          <a:off x="22212300" y="13460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166370</xdr:rowOff>
    </xdr:from>
    <xdr:ext cx="598805" cy="254000"/>
    <xdr:sp macro="" textlink="">
      <xdr:nvSpPr>
        <xdr:cNvPr id="850" name="繰出金最大値テキスト"/>
        <xdr:cNvSpPr txBox="1"/>
      </xdr:nvSpPr>
      <xdr:spPr>
        <a:xfrm>
          <a:off x="22212300" y="11824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47625</xdr:rowOff>
    </xdr:from>
    <xdr:to>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164465</xdr:rowOff>
    </xdr:from>
    <xdr:to>
      <xdr:col>116</xdr:col>
      <xdr:colOff>63500</xdr:colOff>
      <xdr:row>75</xdr:row>
      <xdr:rowOff>14605</xdr:rowOff>
    </xdr:to>
    <xdr:cxnSp macro="">
      <xdr:nvCxnSpPr>
        <xdr:cNvPr id="852" name="直線コネクタ 851"/>
        <xdr:cNvCxnSpPr/>
      </xdr:nvCxnSpPr>
      <xdr:spPr>
        <a:xfrm>
          <a:off x="21323300" y="128517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7620</xdr:rowOff>
    </xdr:from>
    <xdr:ext cx="534670" cy="254000"/>
    <xdr:sp macro="" textlink="">
      <xdr:nvSpPr>
        <xdr:cNvPr id="853" name="繰出金平均値テキスト"/>
        <xdr:cNvSpPr txBox="1"/>
      </xdr:nvSpPr>
      <xdr:spPr>
        <a:xfrm>
          <a:off x="22212300" y="128663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29210</xdr:rowOff>
    </xdr:from>
    <xdr:to>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164465</xdr:rowOff>
    </xdr:from>
    <xdr:to>
      <xdr:col>111</xdr:col>
      <xdr:colOff>177800</xdr:colOff>
      <xdr:row>75</xdr:row>
      <xdr:rowOff>87630</xdr:rowOff>
    </xdr:to>
    <xdr:cxnSp macro="">
      <xdr:nvCxnSpPr>
        <xdr:cNvPr id="855" name="直線コネクタ 854"/>
        <xdr:cNvCxnSpPr/>
      </xdr:nvCxnSpPr>
      <xdr:spPr>
        <a:xfrm flipV="1">
          <a:off x="20434300" y="128517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13970</xdr:rowOff>
    </xdr:from>
    <xdr:to>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106680</xdr:rowOff>
    </xdr:from>
    <xdr:ext cx="529590" cy="259080"/>
    <xdr:sp macro="" textlink="">
      <xdr:nvSpPr>
        <xdr:cNvPr id="857" name="テキスト ボックス 856"/>
        <xdr:cNvSpPr txBox="1"/>
      </xdr:nvSpPr>
      <xdr:spPr>
        <a:xfrm>
          <a:off x="21055965" y="12965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87630</xdr:rowOff>
    </xdr:from>
    <xdr:to>
      <xdr:col>107</xdr:col>
      <xdr:colOff>50800</xdr:colOff>
      <xdr:row>75</xdr:row>
      <xdr:rowOff>118745</xdr:rowOff>
    </xdr:to>
    <xdr:cxnSp macro="">
      <xdr:nvCxnSpPr>
        <xdr:cNvPr id="858" name="直線コネクタ 857"/>
        <xdr:cNvCxnSpPr/>
      </xdr:nvCxnSpPr>
      <xdr:spPr>
        <a:xfrm flipV="1">
          <a:off x="19545300" y="129463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73660</xdr:rowOff>
    </xdr:from>
    <xdr:to>
      <xdr:col>107</xdr:col>
      <xdr:colOff>101600</xdr:colOff>
      <xdr:row>76</xdr:row>
      <xdr:rowOff>3810</xdr:rowOff>
    </xdr:to>
    <xdr:sp macro="" textlink="">
      <xdr:nvSpPr>
        <xdr:cNvPr id="859" name="フローチャート: 判断 858"/>
        <xdr:cNvSpPr/>
      </xdr:nvSpPr>
      <xdr:spPr>
        <a:xfrm>
          <a:off x="20383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166370</xdr:rowOff>
    </xdr:from>
    <xdr:ext cx="529590" cy="254000"/>
    <xdr:sp macro="" textlink="">
      <xdr:nvSpPr>
        <xdr:cNvPr id="860" name="テキスト ボックス 859"/>
        <xdr:cNvSpPr txBox="1"/>
      </xdr:nvSpPr>
      <xdr:spPr>
        <a:xfrm>
          <a:off x="20166965" y="13025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114300</xdr:rowOff>
    </xdr:from>
    <xdr:to>
      <xdr:col>102</xdr:col>
      <xdr:colOff>114300</xdr:colOff>
      <xdr:row>75</xdr:row>
      <xdr:rowOff>118745</xdr:rowOff>
    </xdr:to>
    <xdr:cxnSp macro="">
      <xdr:nvCxnSpPr>
        <xdr:cNvPr id="861" name="直線コネクタ 860"/>
        <xdr:cNvCxnSpPr/>
      </xdr:nvCxnSpPr>
      <xdr:spPr>
        <a:xfrm>
          <a:off x="18656300" y="12973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166370</xdr:rowOff>
    </xdr:from>
    <xdr:to>
      <xdr:col>102</xdr:col>
      <xdr:colOff>165100</xdr:colOff>
      <xdr:row>76</xdr:row>
      <xdr:rowOff>95885</xdr:rowOff>
    </xdr:to>
    <xdr:sp macro="" textlink="">
      <xdr:nvSpPr>
        <xdr:cNvPr id="862" name="フローチャート: 判断 861"/>
        <xdr:cNvSpPr/>
      </xdr:nvSpPr>
      <xdr:spPr>
        <a:xfrm>
          <a:off x="19494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86995</xdr:rowOff>
    </xdr:from>
    <xdr:ext cx="529590" cy="254000"/>
    <xdr:sp macro="" textlink="">
      <xdr:nvSpPr>
        <xdr:cNvPr id="863" name="テキスト ボックス 862"/>
        <xdr:cNvSpPr txBox="1"/>
      </xdr:nvSpPr>
      <xdr:spPr>
        <a:xfrm>
          <a:off x="19277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15875</xdr:rowOff>
    </xdr:from>
    <xdr:to>
      <xdr:col>98</xdr:col>
      <xdr:colOff>38100</xdr:colOff>
      <xdr:row>76</xdr:row>
      <xdr:rowOff>117475</xdr:rowOff>
    </xdr:to>
    <xdr:sp macro="" textlink="">
      <xdr:nvSpPr>
        <xdr:cNvPr id="864" name="フローチャート: 判断 863"/>
        <xdr:cNvSpPr/>
      </xdr:nvSpPr>
      <xdr:spPr>
        <a:xfrm>
          <a:off x="18605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109220</xdr:rowOff>
    </xdr:from>
    <xdr:ext cx="529590" cy="254000"/>
    <xdr:sp macro="" textlink="">
      <xdr:nvSpPr>
        <xdr:cNvPr id="865" name="テキスト ボックス 864"/>
        <xdr:cNvSpPr txBox="1"/>
      </xdr:nvSpPr>
      <xdr:spPr>
        <a:xfrm>
          <a:off x="18388965" y="13139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135255</xdr:rowOff>
    </xdr:from>
    <xdr:to>
      <xdr:col>116</xdr:col>
      <xdr:colOff>114300</xdr:colOff>
      <xdr:row>75</xdr:row>
      <xdr:rowOff>65405</xdr:rowOff>
    </xdr:to>
    <xdr:sp macro="" textlink="">
      <xdr:nvSpPr>
        <xdr:cNvPr id="871" name="楕円 870"/>
        <xdr:cNvSpPr/>
      </xdr:nvSpPr>
      <xdr:spPr>
        <a:xfrm>
          <a:off x="221107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158115</xdr:rowOff>
    </xdr:from>
    <xdr:ext cx="534670" cy="254000"/>
    <xdr:sp macro="" textlink="">
      <xdr:nvSpPr>
        <xdr:cNvPr id="872" name="繰出金該当値テキスト"/>
        <xdr:cNvSpPr txBox="1"/>
      </xdr:nvSpPr>
      <xdr:spPr>
        <a:xfrm>
          <a:off x="22212300" y="126739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113665</xdr:rowOff>
    </xdr:from>
    <xdr:to>
      <xdr:col>112</xdr:col>
      <xdr:colOff>38100</xdr:colOff>
      <xdr:row>75</xdr:row>
      <xdr:rowOff>43815</xdr:rowOff>
    </xdr:to>
    <xdr:sp macro="" textlink="">
      <xdr:nvSpPr>
        <xdr:cNvPr id="873" name="楕円 872"/>
        <xdr:cNvSpPr/>
      </xdr:nvSpPr>
      <xdr:spPr>
        <a:xfrm>
          <a:off x="21272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60325</xdr:rowOff>
    </xdr:from>
    <xdr:ext cx="529590" cy="259080"/>
    <xdr:sp macro="" textlink="">
      <xdr:nvSpPr>
        <xdr:cNvPr id="874" name="テキスト ボックス 873"/>
        <xdr:cNvSpPr txBox="1"/>
      </xdr:nvSpPr>
      <xdr:spPr>
        <a:xfrm>
          <a:off x="21055965" y="125761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36830</xdr:rowOff>
    </xdr:from>
    <xdr:to>
      <xdr:col>107</xdr:col>
      <xdr:colOff>101600</xdr:colOff>
      <xdr:row>75</xdr:row>
      <xdr:rowOff>138430</xdr:rowOff>
    </xdr:to>
    <xdr:sp macro="" textlink="">
      <xdr:nvSpPr>
        <xdr:cNvPr id="875" name="楕円 874"/>
        <xdr:cNvSpPr/>
      </xdr:nvSpPr>
      <xdr:spPr>
        <a:xfrm>
          <a:off x="20383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154940</xdr:rowOff>
    </xdr:from>
    <xdr:ext cx="529590" cy="254000"/>
    <xdr:sp macro="" textlink="">
      <xdr:nvSpPr>
        <xdr:cNvPr id="876" name="テキスト ボックス 875"/>
        <xdr:cNvSpPr txBox="1"/>
      </xdr:nvSpPr>
      <xdr:spPr>
        <a:xfrm>
          <a:off x="20166965" y="12670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67945</xdr:rowOff>
    </xdr:from>
    <xdr:to>
      <xdr:col>102</xdr:col>
      <xdr:colOff>165100</xdr:colOff>
      <xdr:row>75</xdr:row>
      <xdr:rowOff>169545</xdr:rowOff>
    </xdr:to>
    <xdr:sp macro="" textlink="">
      <xdr:nvSpPr>
        <xdr:cNvPr id="877" name="楕円 876"/>
        <xdr:cNvSpPr/>
      </xdr:nvSpPr>
      <xdr:spPr>
        <a:xfrm>
          <a:off x="19494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14605</xdr:rowOff>
    </xdr:from>
    <xdr:ext cx="529590" cy="259080"/>
    <xdr:sp macro="" textlink="">
      <xdr:nvSpPr>
        <xdr:cNvPr id="878" name="テキスト ボックス 877"/>
        <xdr:cNvSpPr txBox="1"/>
      </xdr:nvSpPr>
      <xdr:spPr>
        <a:xfrm>
          <a:off x="19277965" y="12701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63500</xdr:rowOff>
    </xdr:from>
    <xdr:to>
      <xdr:col>98</xdr:col>
      <xdr:colOff>38100</xdr:colOff>
      <xdr:row>75</xdr:row>
      <xdr:rowOff>165100</xdr:rowOff>
    </xdr:to>
    <xdr:sp macro="" textlink="">
      <xdr:nvSpPr>
        <xdr:cNvPr id="879" name="楕円 878"/>
        <xdr:cNvSpPr/>
      </xdr:nvSpPr>
      <xdr:spPr>
        <a:xfrm>
          <a:off x="18605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10160</xdr:rowOff>
    </xdr:from>
    <xdr:ext cx="529590" cy="259080"/>
    <xdr:sp macro="" textlink="">
      <xdr:nvSpPr>
        <xdr:cNvPr id="880" name="テキスト ボックス 879"/>
        <xdr:cNvSpPr txBox="1"/>
      </xdr:nvSpPr>
      <xdr:spPr>
        <a:xfrm>
          <a:off x="18388965" y="12697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9" name="テキスト ボックス 888"/>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3840" cy="259080"/>
    <xdr:sp macro="" textlink="">
      <xdr:nvSpPr>
        <xdr:cNvPr id="892" name="テキスト ボックス 891"/>
        <xdr:cNvSpPr txBox="1"/>
      </xdr:nvSpPr>
      <xdr:spPr>
        <a:xfrm>
          <a:off x="18039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280" cy="259080"/>
    <xdr:sp macro="" textlink="">
      <xdr:nvSpPr>
        <xdr:cNvPr id="894" name="テキスト ボックス 893"/>
        <xdr:cNvSpPr txBox="1"/>
      </xdr:nvSpPr>
      <xdr:spPr>
        <a:xfrm>
          <a:off x="1782064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280" cy="254000"/>
    <xdr:sp macro="" textlink="">
      <xdr:nvSpPr>
        <xdr:cNvPr id="896" name="テキスト ボックス 895"/>
        <xdr:cNvSpPr txBox="1"/>
      </xdr:nvSpPr>
      <xdr:spPr>
        <a:xfrm>
          <a:off x="1782064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280" cy="259080"/>
    <xdr:sp macro="" textlink="">
      <xdr:nvSpPr>
        <xdr:cNvPr id="898" name="テキスト ボックス 897"/>
        <xdr:cNvSpPr txBox="1"/>
      </xdr:nvSpPr>
      <xdr:spPr>
        <a:xfrm>
          <a:off x="1782064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000"/>
    <xdr:sp macro="" textlink="">
      <xdr:nvSpPr>
        <xdr:cNvPr id="902" name="テキスト ボックス 901"/>
        <xdr:cNvSpPr txBox="1"/>
      </xdr:nvSpPr>
      <xdr:spPr>
        <a:xfrm>
          <a:off x="17756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143510</xdr:rowOff>
    </xdr:from>
    <xdr:to>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143510</xdr:rowOff>
    </xdr:from>
    <xdr:to>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8890</xdr:rowOff>
    </xdr:from>
    <xdr:ext cx="313690" cy="254000"/>
    <xdr:sp macro="" textlink="">
      <xdr:nvSpPr>
        <xdr:cNvPr id="910" name="前年度繰上充用金平均値テキスト"/>
        <xdr:cNvSpPr txBox="1"/>
      </xdr:nvSpPr>
      <xdr:spPr>
        <a:xfrm>
          <a:off x="22212300" y="1681099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157480</xdr:rowOff>
    </xdr:from>
    <xdr:to>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4475" cy="254000"/>
    <xdr:sp macro="" textlink="">
      <xdr:nvSpPr>
        <xdr:cNvPr id="917" name="テキスト ボックス 916"/>
        <xdr:cNvSpPr txBox="1"/>
      </xdr:nvSpPr>
      <xdr:spPr>
        <a:xfrm>
          <a:off x="20309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4475" cy="254000"/>
    <xdr:sp macro="" textlink="">
      <xdr:nvSpPr>
        <xdr:cNvPr id="920" name="テキスト ボックス 919"/>
        <xdr:cNvSpPr txBox="1"/>
      </xdr:nvSpPr>
      <xdr:spPr>
        <a:xfrm>
          <a:off x="19420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4475" cy="254000"/>
    <xdr:sp macro="" textlink="">
      <xdr:nvSpPr>
        <xdr:cNvPr id="922" name="テキスト ボックス 921"/>
        <xdr:cNvSpPr txBox="1"/>
      </xdr:nvSpPr>
      <xdr:spPr>
        <a:xfrm>
          <a:off x="18531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4475" cy="254000"/>
    <xdr:sp macro="" textlink="">
      <xdr:nvSpPr>
        <xdr:cNvPr id="931" name="テキスト ボックス 930"/>
        <xdr:cNvSpPr txBox="1"/>
      </xdr:nvSpPr>
      <xdr:spPr>
        <a:xfrm>
          <a:off x="21198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4475" cy="254000"/>
    <xdr:sp macro="" textlink="">
      <xdr:nvSpPr>
        <xdr:cNvPr id="933" name="テキスト ボックス 932"/>
        <xdr:cNvSpPr txBox="1"/>
      </xdr:nvSpPr>
      <xdr:spPr>
        <a:xfrm>
          <a:off x="20309840" y="16742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4475" cy="254000"/>
    <xdr:sp macro="" textlink="">
      <xdr:nvSpPr>
        <xdr:cNvPr id="935" name="テキスト ボックス 934"/>
        <xdr:cNvSpPr txBox="1"/>
      </xdr:nvSpPr>
      <xdr:spPr>
        <a:xfrm>
          <a:off x="19420840" y="16742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4475" cy="254000"/>
    <xdr:sp macro="" textlink="">
      <xdr:nvSpPr>
        <xdr:cNvPr id="937" name="テキスト ボックス 936"/>
        <xdr:cNvSpPr txBox="1"/>
      </xdr:nvSpPr>
      <xdr:spPr>
        <a:xfrm>
          <a:off x="18531840" y="16742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額総額は，住民一人当たり664千円となっており，前年度歳出決算総額は住民一人当たり654千円で，比較すると10千円の増となっている。主な構成項目である人件費は73千円，定員適正化計画に基づく人件費削減により平成28年度と比較すると4千円減となっている。扶助費は111千円，急速な高齢化に伴う医療費や施設型給付費が増えたが，平成28年度と比較すると8千円の減となっている。災害復旧事業費は</a:t>
          </a:r>
          <a:r>
            <a:rPr lang="ja-JP" altLang="en-US">
              <a:solidFill>
                <a:sysClr val="windowText" lastClr="000000"/>
              </a:solidFill>
            </a:rPr>
            <a:t>52</a:t>
          </a:r>
          <a:r>
            <a:rPr lang="ja-JP" altLang="en-US"/>
            <a:t>千円，平成28年度に発生した災害の繰越事業である災害復旧事業費の増により，平成28年度と比較すると34千円の増となっている。積立金は52千円であり，平成28年度と比較すると3千円の減となっている。今後も住民サービスの充実を基本とし，事業の取捨選択を徹底していくことで，事業費の減少を目指すこととしている。</a:t>
          </a:r>
        </a:p>
        <a:p>
          <a:r>
            <a:rPr lang="ja-JP" altLang="en-US"/>
            <a:t> </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37,010
36,738
390.11
25,372,321
24,569,502
631,722
13,070,193
25,665,805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167005</xdr:rowOff>
    </xdr:from>
    <xdr:ext cx="469900" cy="254000"/>
    <xdr:sp macro="" textlink="">
      <xdr:nvSpPr>
        <xdr:cNvPr id="57" name="議会費最小値テキスト"/>
        <xdr:cNvSpPr txBox="1"/>
      </xdr:nvSpPr>
      <xdr:spPr>
        <a:xfrm>
          <a:off x="4686300" y="65106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163195</xdr:rowOff>
    </xdr:from>
    <xdr:to>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76835</xdr:rowOff>
    </xdr:from>
    <xdr:ext cx="469900" cy="254000"/>
    <xdr:sp macro="" textlink="">
      <xdr:nvSpPr>
        <xdr:cNvPr id="59" name="議会費最大値テキスト"/>
        <xdr:cNvSpPr txBox="1"/>
      </xdr:nvSpPr>
      <xdr:spPr>
        <a:xfrm>
          <a:off x="4686300" y="50488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18415</xdr:rowOff>
    </xdr:from>
    <xdr:to>
      <xdr:col>24</xdr:col>
      <xdr:colOff>63500</xdr:colOff>
      <xdr:row>36</xdr:row>
      <xdr:rowOff>52705</xdr:rowOff>
    </xdr:to>
    <xdr:cxnSp macro="">
      <xdr:nvCxnSpPr>
        <xdr:cNvPr id="61" name="直線コネクタ 60"/>
        <xdr:cNvCxnSpPr/>
      </xdr:nvCxnSpPr>
      <xdr:spPr>
        <a:xfrm>
          <a:off x="3797300" y="61906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469900" cy="254000"/>
    <xdr:sp macro="" textlink="">
      <xdr:nvSpPr>
        <xdr:cNvPr id="62" name="議会費平均値テキスト"/>
        <xdr:cNvSpPr txBox="1"/>
      </xdr:nvSpPr>
      <xdr:spPr>
        <a:xfrm>
          <a:off x="4686300" y="59385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79375</xdr:rowOff>
    </xdr:from>
    <xdr:to>
      <xdr:col>19</xdr:col>
      <xdr:colOff>177800</xdr:colOff>
      <xdr:row>36</xdr:row>
      <xdr:rowOff>18415</xdr:rowOff>
    </xdr:to>
    <xdr:cxnSp macro="">
      <xdr:nvCxnSpPr>
        <xdr:cNvPr id="64" name="直線コネクタ 63"/>
        <xdr:cNvCxnSpPr/>
      </xdr:nvCxnSpPr>
      <xdr:spPr>
        <a:xfrm>
          <a:off x="2908300" y="6080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39370</xdr:rowOff>
    </xdr:from>
    <xdr:ext cx="464820" cy="259080"/>
    <xdr:sp macro="" textlink="">
      <xdr:nvSpPr>
        <xdr:cNvPr id="66" name="テキスト ボックス 65"/>
        <xdr:cNvSpPr txBox="1"/>
      </xdr:nvSpPr>
      <xdr:spPr>
        <a:xfrm>
          <a:off x="3562350" y="5868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79375</xdr:rowOff>
    </xdr:from>
    <xdr:to>
      <xdr:col>15</xdr:col>
      <xdr:colOff>50800</xdr:colOff>
      <xdr:row>35</xdr:row>
      <xdr:rowOff>130810</xdr:rowOff>
    </xdr:to>
    <xdr:cxnSp macro="">
      <xdr:nvCxnSpPr>
        <xdr:cNvPr id="67" name="直線コネクタ 66"/>
        <xdr:cNvCxnSpPr/>
      </xdr:nvCxnSpPr>
      <xdr:spPr>
        <a:xfrm flipV="1">
          <a:off x="2019300" y="60801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67310</xdr:rowOff>
    </xdr:from>
    <xdr:to>
      <xdr:col>15</xdr:col>
      <xdr:colOff>101600</xdr:colOff>
      <xdr:row>35</xdr:row>
      <xdr:rowOff>168910</xdr:rowOff>
    </xdr:to>
    <xdr:sp macro="" textlink="">
      <xdr:nvSpPr>
        <xdr:cNvPr id="68" name="フローチャート: 判断 67"/>
        <xdr:cNvSpPr/>
      </xdr:nvSpPr>
      <xdr:spPr>
        <a:xfrm>
          <a:off x="2857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160020</xdr:rowOff>
    </xdr:from>
    <xdr:ext cx="464820" cy="259080"/>
    <xdr:sp macro="" textlink="">
      <xdr:nvSpPr>
        <xdr:cNvPr id="69" name="テキスト ボックス 68"/>
        <xdr:cNvSpPr txBox="1"/>
      </xdr:nvSpPr>
      <xdr:spPr>
        <a:xfrm>
          <a:off x="2673350" y="6160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130810</xdr:rowOff>
    </xdr:from>
    <xdr:to>
      <xdr:col>10</xdr:col>
      <xdr:colOff>114300</xdr:colOff>
      <xdr:row>36</xdr:row>
      <xdr:rowOff>12700</xdr:rowOff>
    </xdr:to>
    <xdr:cxnSp macro="">
      <xdr:nvCxnSpPr>
        <xdr:cNvPr id="70" name="直線コネクタ 69"/>
        <xdr:cNvCxnSpPr/>
      </xdr:nvCxnSpPr>
      <xdr:spPr>
        <a:xfrm flipV="1">
          <a:off x="1130300" y="6131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118110</xdr:rowOff>
    </xdr:from>
    <xdr:to>
      <xdr:col>10</xdr:col>
      <xdr:colOff>165100</xdr:colOff>
      <xdr:row>36</xdr:row>
      <xdr:rowOff>48260</xdr:rowOff>
    </xdr:to>
    <xdr:sp macro="" textlink="">
      <xdr:nvSpPr>
        <xdr:cNvPr id="71" name="フローチャート: 判断 70"/>
        <xdr:cNvSpPr/>
      </xdr:nvSpPr>
      <xdr:spPr>
        <a:xfrm>
          <a:off x="1968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39370</xdr:rowOff>
    </xdr:from>
    <xdr:ext cx="464820" cy="259080"/>
    <xdr:sp macro="" textlink="">
      <xdr:nvSpPr>
        <xdr:cNvPr id="72" name="テキスト ボックス 71"/>
        <xdr:cNvSpPr txBox="1"/>
      </xdr:nvSpPr>
      <xdr:spPr>
        <a:xfrm>
          <a:off x="1784350" y="6211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59690</xdr:rowOff>
    </xdr:to>
    <xdr:sp macro="" textlink="">
      <xdr:nvSpPr>
        <xdr:cNvPr id="73" name="フローチャート: 判断 72"/>
        <xdr:cNvSpPr/>
      </xdr:nvSpPr>
      <xdr:spPr>
        <a:xfrm>
          <a:off x="1079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76200</xdr:rowOff>
    </xdr:from>
    <xdr:ext cx="464820" cy="254000"/>
    <xdr:sp macro="" textlink="">
      <xdr:nvSpPr>
        <xdr:cNvPr id="74" name="テキスト ボックス 73"/>
        <xdr:cNvSpPr txBox="1"/>
      </xdr:nvSpPr>
      <xdr:spPr>
        <a:xfrm>
          <a:off x="895350" y="59055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1905</xdr:rowOff>
    </xdr:from>
    <xdr:to>
      <xdr:col>24</xdr:col>
      <xdr:colOff>114300</xdr:colOff>
      <xdr:row>36</xdr:row>
      <xdr:rowOff>103505</xdr:rowOff>
    </xdr:to>
    <xdr:sp macro="" textlink="">
      <xdr:nvSpPr>
        <xdr:cNvPr id="80" name="楕円 79"/>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151765</xdr:rowOff>
    </xdr:from>
    <xdr:ext cx="469900" cy="259080"/>
    <xdr:sp macro="" textlink="">
      <xdr:nvSpPr>
        <xdr:cNvPr id="81" name="議会費該当値テキスト"/>
        <xdr:cNvSpPr txBox="1"/>
      </xdr:nvSpPr>
      <xdr:spPr>
        <a:xfrm>
          <a:off x="4686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139065</xdr:rowOff>
    </xdr:from>
    <xdr:to>
      <xdr:col>20</xdr:col>
      <xdr:colOff>38100</xdr:colOff>
      <xdr:row>36</xdr:row>
      <xdr:rowOff>69215</xdr:rowOff>
    </xdr:to>
    <xdr:sp macro="" textlink="">
      <xdr:nvSpPr>
        <xdr:cNvPr id="82" name="楕円 81"/>
        <xdr:cNvSpPr/>
      </xdr:nvSpPr>
      <xdr:spPr>
        <a:xfrm>
          <a:off x="3746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60325</xdr:rowOff>
    </xdr:from>
    <xdr:ext cx="464820" cy="259080"/>
    <xdr:sp macro="" textlink="">
      <xdr:nvSpPr>
        <xdr:cNvPr id="83" name="テキスト ボックス 82"/>
        <xdr:cNvSpPr txBox="1"/>
      </xdr:nvSpPr>
      <xdr:spPr>
        <a:xfrm>
          <a:off x="3562350" y="6232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29210</xdr:rowOff>
    </xdr:from>
    <xdr:to>
      <xdr:col>15</xdr:col>
      <xdr:colOff>101600</xdr:colOff>
      <xdr:row>35</xdr:row>
      <xdr:rowOff>130175</xdr:rowOff>
    </xdr:to>
    <xdr:sp macro="" textlink="">
      <xdr:nvSpPr>
        <xdr:cNvPr id="84" name="楕円 83"/>
        <xdr:cNvSpPr/>
      </xdr:nvSpPr>
      <xdr:spPr>
        <a:xfrm>
          <a:off x="2857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146685</xdr:rowOff>
    </xdr:from>
    <xdr:ext cx="464820" cy="254000"/>
    <xdr:sp macro="" textlink="">
      <xdr:nvSpPr>
        <xdr:cNvPr id="85" name="テキスト ボックス 84"/>
        <xdr:cNvSpPr txBox="1"/>
      </xdr:nvSpPr>
      <xdr:spPr>
        <a:xfrm>
          <a:off x="2673350" y="58045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80010</xdr:rowOff>
    </xdr:from>
    <xdr:to>
      <xdr:col>10</xdr:col>
      <xdr:colOff>165100</xdr:colOff>
      <xdr:row>36</xdr:row>
      <xdr:rowOff>10160</xdr:rowOff>
    </xdr:to>
    <xdr:sp macro="" textlink="">
      <xdr:nvSpPr>
        <xdr:cNvPr id="86" name="楕円 85"/>
        <xdr:cNvSpPr/>
      </xdr:nvSpPr>
      <xdr:spPr>
        <a:xfrm>
          <a:off x="1968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26670</xdr:rowOff>
    </xdr:from>
    <xdr:ext cx="464820" cy="259080"/>
    <xdr:sp macro="" textlink="">
      <xdr:nvSpPr>
        <xdr:cNvPr id="87" name="テキスト ボックス 86"/>
        <xdr:cNvSpPr txBox="1"/>
      </xdr:nvSpPr>
      <xdr:spPr>
        <a:xfrm>
          <a:off x="1784350" y="5855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133350</xdr:rowOff>
    </xdr:from>
    <xdr:to>
      <xdr:col>6</xdr:col>
      <xdr:colOff>38100</xdr:colOff>
      <xdr:row>36</xdr:row>
      <xdr:rowOff>63500</xdr:rowOff>
    </xdr:to>
    <xdr:sp macro="" textlink="">
      <xdr:nvSpPr>
        <xdr:cNvPr id="88" name="楕円 87"/>
        <xdr:cNvSpPr/>
      </xdr:nvSpPr>
      <xdr:spPr>
        <a:xfrm>
          <a:off x="1079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54610</xdr:rowOff>
    </xdr:from>
    <xdr:ext cx="464820" cy="254000"/>
    <xdr:sp macro="" textlink="">
      <xdr:nvSpPr>
        <xdr:cNvPr id="89" name="テキスト ボックス 88"/>
        <xdr:cNvSpPr txBox="1"/>
      </xdr:nvSpPr>
      <xdr:spPr>
        <a:xfrm>
          <a:off x="895350" y="6226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3" name="テキスト ボックス 102"/>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5" name="テキスト ボックス 104"/>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7" name="テキスト ボックス 106"/>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9" name="テキスト ボックス 108"/>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127635</xdr:rowOff>
    </xdr:from>
    <xdr:to>
      <xdr:col>24</xdr:col>
      <xdr:colOff>63500</xdr:colOff>
      <xdr:row>56</xdr:row>
      <xdr:rowOff>168275</xdr:rowOff>
    </xdr:to>
    <xdr:cxnSp macro="">
      <xdr:nvCxnSpPr>
        <xdr:cNvPr id="116" name="直線コネクタ 115"/>
        <xdr:cNvCxnSpPr/>
      </xdr:nvCxnSpPr>
      <xdr:spPr>
        <a:xfrm>
          <a:off x="3797300" y="972883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96520</xdr:rowOff>
    </xdr:from>
    <xdr:to>
      <xdr:col>19</xdr:col>
      <xdr:colOff>177800</xdr:colOff>
      <xdr:row>56</xdr:row>
      <xdr:rowOff>127635</xdr:rowOff>
    </xdr:to>
    <xdr:cxnSp macro="">
      <xdr:nvCxnSpPr>
        <xdr:cNvPr id="119" name="直線コネクタ 118"/>
        <xdr:cNvCxnSpPr/>
      </xdr:nvCxnSpPr>
      <xdr:spPr>
        <a:xfrm>
          <a:off x="2908300" y="96977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41275</xdr:rowOff>
    </xdr:from>
    <xdr:to>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159385</xdr:rowOff>
    </xdr:from>
    <xdr:ext cx="529590" cy="258445"/>
    <xdr:sp macro="" textlink="">
      <xdr:nvSpPr>
        <xdr:cNvPr id="121" name="テキスト ボックス 120"/>
        <xdr:cNvSpPr txBox="1"/>
      </xdr:nvSpPr>
      <xdr:spPr>
        <a:xfrm>
          <a:off x="3529965" y="94176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96520</xdr:rowOff>
    </xdr:from>
    <xdr:to>
      <xdr:col>15</xdr:col>
      <xdr:colOff>50800</xdr:colOff>
      <xdr:row>57</xdr:row>
      <xdr:rowOff>23495</xdr:rowOff>
    </xdr:to>
    <xdr:cxnSp macro="">
      <xdr:nvCxnSpPr>
        <xdr:cNvPr id="122" name="直線コネクタ 121"/>
        <xdr:cNvCxnSpPr/>
      </xdr:nvCxnSpPr>
      <xdr:spPr>
        <a:xfrm flipV="1">
          <a:off x="2019300" y="969772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23" name="フローチャート: 判断 122"/>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153035</xdr:rowOff>
    </xdr:from>
    <xdr:ext cx="529590" cy="259080"/>
    <xdr:sp macro="" textlink="">
      <xdr:nvSpPr>
        <xdr:cNvPr id="124" name="テキスト ボックス 123"/>
        <xdr:cNvSpPr txBox="1"/>
      </xdr:nvSpPr>
      <xdr:spPr>
        <a:xfrm>
          <a:off x="2640965" y="9411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5080</xdr:rowOff>
    </xdr:from>
    <xdr:to>
      <xdr:col>10</xdr:col>
      <xdr:colOff>114300</xdr:colOff>
      <xdr:row>57</xdr:row>
      <xdr:rowOff>23495</xdr:rowOff>
    </xdr:to>
    <xdr:cxnSp macro="">
      <xdr:nvCxnSpPr>
        <xdr:cNvPr id="125" name="直線コネクタ 124"/>
        <xdr:cNvCxnSpPr/>
      </xdr:nvCxnSpPr>
      <xdr:spPr>
        <a:xfrm>
          <a:off x="1130300" y="97777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92710</xdr:rowOff>
    </xdr:from>
    <xdr:to>
      <xdr:col>10</xdr:col>
      <xdr:colOff>165100</xdr:colOff>
      <xdr:row>57</xdr:row>
      <xdr:rowOff>22860</xdr:rowOff>
    </xdr:to>
    <xdr:sp macro="" textlink="">
      <xdr:nvSpPr>
        <xdr:cNvPr id="126" name="フローチャート: 判断 125"/>
        <xdr:cNvSpPr/>
      </xdr:nvSpPr>
      <xdr:spPr>
        <a:xfrm>
          <a:off x="196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39370</xdr:rowOff>
    </xdr:from>
    <xdr:ext cx="529590" cy="259080"/>
    <xdr:sp macro="" textlink="">
      <xdr:nvSpPr>
        <xdr:cNvPr id="127" name="テキスト ボックス 126"/>
        <xdr:cNvSpPr txBox="1"/>
      </xdr:nvSpPr>
      <xdr:spPr>
        <a:xfrm>
          <a:off x="1751965" y="9469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78105</xdr:rowOff>
    </xdr:from>
    <xdr:to>
      <xdr:col>6</xdr:col>
      <xdr:colOff>38100</xdr:colOff>
      <xdr:row>57</xdr:row>
      <xdr:rowOff>8255</xdr:rowOff>
    </xdr:to>
    <xdr:sp macro="" textlink="">
      <xdr:nvSpPr>
        <xdr:cNvPr id="128" name="フローチャート: 判断 127"/>
        <xdr:cNvSpPr/>
      </xdr:nvSpPr>
      <xdr:spPr>
        <a:xfrm>
          <a:off x="1079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24765</xdr:rowOff>
    </xdr:from>
    <xdr:ext cx="529590" cy="259080"/>
    <xdr:sp macro="" textlink="">
      <xdr:nvSpPr>
        <xdr:cNvPr id="129" name="テキスト ボックス 128"/>
        <xdr:cNvSpPr txBox="1"/>
      </xdr:nvSpPr>
      <xdr:spPr>
        <a:xfrm>
          <a:off x="862965" y="9454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117475</xdr:rowOff>
    </xdr:from>
    <xdr:to>
      <xdr:col>24</xdr:col>
      <xdr:colOff>114300</xdr:colOff>
      <xdr:row>57</xdr:row>
      <xdr:rowOff>47625</xdr:rowOff>
    </xdr:to>
    <xdr:sp macro="" textlink="">
      <xdr:nvSpPr>
        <xdr:cNvPr id="135" name="楕円 134"/>
        <xdr:cNvSpPr/>
      </xdr:nvSpPr>
      <xdr:spPr>
        <a:xfrm>
          <a:off x="4584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95885</xdr:rowOff>
    </xdr:from>
    <xdr:ext cx="534670" cy="259080"/>
    <xdr:sp macro="" textlink="">
      <xdr:nvSpPr>
        <xdr:cNvPr id="136" name="総務費該当値テキスト"/>
        <xdr:cNvSpPr txBox="1"/>
      </xdr:nvSpPr>
      <xdr:spPr>
        <a:xfrm>
          <a:off x="468630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76835</xdr:rowOff>
    </xdr:from>
    <xdr:to>
      <xdr:col>20</xdr:col>
      <xdr:colOff>38100</xdr:colOff>
      <xdr:row>57</xdr:row>
      <xdr:rowOff>6985</xdr:rowOff>
    </xdr:to>
    <xdr:sp macro="" textlink="">
      <xdr:nvSpPr>
        <xdr:cNvPr id="137" name="楕円 136"/>
        <xdr:cNvSpPr/>
      </xdr:nvSpPr>
      <xdr:spPr>
        <a:xfrm>
          <a:off x="3746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169545</xdr:rowOff>
    </xdr:from>
    <xdr:ext cx="529590" cy="254000"/>
    <xdr:sp macro="" textlink="">
      <xdr:nvSpPr>
        <xdr:cNvPr id="138" name="テキスト ボックス 137"/>
        <xdr:cNvSpPr txBox="1"/>
      </xdr:nvSpPr>
      <xdr:spPr>
        <a:xfrm>
          <a:off x="3529965" y="9770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45720</xdr:rowOff>
    </xdr:from>
    <xdr:to>
      <xdr:col>15</xdr:col>
      <xdr:colOff>101600</xdr:colOff>
      <xdr:row>56</xdr:row>
      <xdr:rowOff>147320</xdr:rowOff>
    </xdr:to>
    <xdr:sp macro="" textlink="">
      <xdr:nvSpPr>
        <xdr:cNvPr id="139" name="楕円 138"/>
        <xdr:cNvSpPr/>
      </xdr:nvSpPr>
      <xdr:spPr>
        <a:xfrm>
          <a:off x="2857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138430</xdr:rowOff>
    </xdr:from>
    <xdr:ext cx="529590" cy="259080"/>
    <xdr:sp macro="" textlink="">
      <xdr:nvSpPr>
        <xdr:cNvPr id="140" name="テキスト ボックス 139"/>
        <xdr:cNvSpPr txBox="1"/>
      </xdr:nvSpPr>
      <xdr:spPr>
        <a:xfrm>
          <a:off x="2640965" y="9739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144145</xdr:rowOff>
    </xdr:from>
    <xdr:to>
      <xdr:col>10</xdr:col>
      <xdr:colOff>165100</xdr:colOff>
      <xdr:row>57</xdr:row>
      <xdr:rowOff>74930</xdr:rowOff>
    </xdr:to>
    <xdr:sp macro="" textlink="">
      <xdr:nvSpPr>
        <xdr:cNvPr id="141" name="楕円 140"/>
        <xdr:cNvSpPr/>
      </xdr:nvSpPr>
      <xdr:spPr>
        <a:xfrm>
          <a:off x="1968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65405</xdr:rowOff>
    </xdr:from>
    <xdr:ext cx="529590" cy="254000"/>
    <xdr:sp macro="" textlink="">
      <xdr:nvSpPr>
        <xdr:cNvPr id="142" name="テキスト ボックス 141"/>
        <xdr:cNvSpPr txBox="1"/>
      </xdr:nvSpPr>
      <xdr:spPr>
        <a:xfrm>
          <a:off x="1751965" y="9838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125730</xdr:rowOff>
    </xdr:from>
    <xdr:to>
      <xdr:col>6</xdr:col>
      <xdr:colOff>38100</xdr:colOff>
      <xdr:row>57</xdr:row>
      <xdr:rowOff>55880</xdr:rowOff>
    </xdr:to>
    <xdr:sp macro="" textlink="">
      <xdr:nvSpPr>
        <xdr:cNvPr id="143" name="楕円 142"/>
        <xdr:cNvSpPr/>
      </xdr:nvSpPr>
      <xdr:spPr>
        <a:xfrm>
          <a:off x="1079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46990</xdr:rowOff>
    </xdr:from>
    <xdr:ext cx="529590" cy="259080"/>
    <xdr:sp macro="" textlink="">
      <xdr:nvSpPr>
        <xdr:cNvPr id="144" name="テキスト ボックス 143"/>
        <xdr:cNvSpPr txBox="1"/>
      </xdr:nvSpPr>
      <xdr:spPr>
        <a:xfrm>
          <a:off x="862965" y="9819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5" name="テキスト ボックス 154"/>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57" name="テキスト ボックス 156"/>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59" name="テキスト ボックス 158"/>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1" name="テキスト ボックス 160"/>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3" name="テキスト ボックス 162"/>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5" name="テキスト ボックス 164"/>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111760</xdr:rowOff>
    </xdr:from>
    <xdr:to>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114935</xdr:rowOff>
    </xdr:from>
    <xdr:to>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dr:col>23</xdr:col>
      <xdr:colOff>165100</xdr:colOff>
      <xdr:row>70</xdr:row>
      <xdr:rowOff>111760</xdr:rowOff>
    </xdr:from>
    <xdr:to>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78105</xdr:rowOff>
    </xdr:from>
    <xdr:to>
      <xdr:col>24</xdr:col>
      <xdr:colOff>63500</xdr:colOff>
      <xdr:row>74</xdr:row>
      <xdr:rowOff>158115</xdr:rowOff>
    </xdr:to>
    <xdr:cxnSp macro="">
      <xdr:nvCxnSpPr>
        <xdr:cNvPr id="174" name="直線コネクタ 173"/>
        <xdr:cNvCxnSpPr/>
      </xdr:nvCxnSpPr>
      <xdr:spPr>
        <a:xfrm>
          <a:off x="3797300" y="1276540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60960</xdr:rowOff>
    </xdr:from>
    <xdr:ext cx="598805" cy="259080"/>
    <xdr:sp macro="" textlink="">
      <xdr:nvSpPr>
        <xdr:cNvPr id="175"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82550</xdr:rowOff>
    </xdr:from>
    <xdr:to>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78105</xdr:rowOff>
    </xdr:from>
    <xdr:to>
      <xdr:col>19</xdr:col>
      <xdr:colOff>177800</xdr:colOff>
      <xdr:row>75</xdr:row>
      <xdr:rowOff>86360</xdr:rowOff>
    </xdr:to>
    <xdr:cxnSp macro="">
      <xdr:nvCxnSpPr>
        <xdr:cNvPr id="177" name="直線コネクタ 176"/>
        <xdr:cNvCxnSpPr/>
      </xdr:nvCxnSpPr>
      <xdr:spPr>
        <a:xfrm flipV="1">
          <a:off x="2908300" y="127654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14605</xdr:rowOff>
    </xdr:from>
    <xdr:ext cx="593725" cy="259080"/>
    <xdr:sp macro="" textlink="">
      <xdr:nvSpPr>
        <xdr:cNvPr id="179" name="テキスト ボックス 178"/>
        <xdr:cNvSpPr txBox="1"/>
      </xdr:nvSpPr>
      <xdr:spPr>
        <a:xfrm>
          <a:off x="3497580" y="13044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86360</xdr:rowOff>
    </xdr:from>
    <xdr:to>
      <xdr:col>15</xdr:col>
      <xdr:colOff>50800</xdr:colOff>
      <xdr:row>75</xdr:row>
      <xdr:rowOff>107315</xdr:rowOff>
    </xdr:to>
    <xdr:cxnSp macro="">
      <xdr:nvCxnSpPr>
        <xdr:cNvPr id="180" name="直線コネクタ 179"/>
        <xdr:cNvCxnSpPr/>
      </xdr:nvCxnSpPr>
      <xdr:spPr>
        <a:xfrm flipV="1">
          <a:off x="2019300" y="129451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72390</xdr:rowOff>
    </xdr:from>
    <xdr:to>
      <xdr:col>15</xdr:col>
      <xdr:colOff>101600</xdr:colOff>
      <xdr:row>77</xdr:row>
      <xdr:rowOff>2540</xdr:rowOff>
    </xdr:to>
    <xdr:sp macro="" textlink="">
      <xdr:nvSpPr>
        <xdr:cNvPr id="181" name="フローチャート: 判断 180"/>
        <xdr:cNvSpPr/>
      </xdr:nvSpPr>
      <xdr:spPr>
        <a:xfrm>
          <a:off x="2857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165100</xdr:rowOff>
    </xdr:from>
    <xdr:ext cx="593725" cy="259080"/>
    <xdr:sp macro="" textlink="">
      <xdr:nvSpPr>
        <xdr:cNvPr id="182" name="テキスト ボックス 181"/>
        <xdr:cNvSpPr txBox="1"/>
      </xdr:nvSpPr>
      <xdr:spPr>
        <a:xfrm>
          <a:off x="2608580" y="131953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107315</xdr:rowOff>
    </xdr:from>
    <xdr:to>
      <xdr:col>10</xdr:col>
      <xdr:colOff>114300</xdr:colOff>
      <xdr:row>76</xdr:row>
      <xdr:rowOff>31115</xdr:rowOff>
    </xdr:to>
    <xdr:cxnSp macro="">
      <xdr:nvCxnSpPr>
        <xdr:cNvPr id="183" name="直線コネクタ 182"/>
        <xdr:cNvCxnSpPr/>
      </xdr:nvCxnSpPr>
      <xdr:spPr>
        <a:xfrm flipV="1">
          <a:off x="1130300" y="1296606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119380</xdr:rowOff>
    </xdr:from>
    <xdr:to>
      <xdr:col>10</xdr:col>
      <xdr:colOff>165100</xdr:colOff>
      <xdr:row>77</xdr:row>
      <xdr:rowOff>49530</xdr:rowOff>
    </xdr:to>
    <xdr:sp macro="" textlink="">
      <xdr:nvSpPr>
        <xdr:cNvPr id="184" name="フローチャート: 判断 183"/>
        <xdr:cNvSpPr/>
      </xdr:nvSpPr>
      <xdr:spPr>
        <a:xfrm>
          <a:off x="1968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40640</xdr:rowOff>
    </xdr:from>
    <xdr:ext cx="593725" cy="254000"/>
    <xdr:sp macro="" textlink="">
      <xdr:nvSpPr>
        <xdr:cNvPr id="185" name="テキスト ボックス 184"/>
        <xdr:cNvSpPr txBox="1"/>
      </xdr:nvSpPr>
      <xdr:spPr>
        <a:xfrm>
          <a:off x="1719580" y="132422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6985</xdr:rowOff>
    </xdr:from>
    <xdr:to>
      <xdr:col>6</xdr:col>
      <xdr:colOff>38100</xdr:colOff>
      <xdr:row>77</xdr:row>
      <xdr:rowOff>109220</xdr:rowOff>
    </xdr:to>
    <xdr:sp macro="" textlink="">
      <xdr:nvSpPr>
        <xdr:cNvPr id="186" name="フローチャート: 判断 185"/>
        <xdr:cNvSpPr/>
      </xdr:nvSpPr>
      <xdr:spPr>
        <a:xfrm>
          <a:off x="1079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99695</xdr:rowOff>
    </xdr:from>
    <xdr:ext cx="593725" cy="254000"/>
    <xdr:sp macro="" textlink="">
      <xdr:nvSpPr>
        <xdr:cNvPr id="187" name="テキスト ボックス 186"/>
        <xdr:cNvSpPr txBox="1"/>
      </xdr:nvSpPr>
      <xdr:spPr>
        <a:xfrm>
          <a:off x="830580" y="133013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107315</xdr:rowOff>
    </xdr:from>
    <xdr:to>
      <xdr:col>24</xdr:col>
      <xdr:colOff>114300</xdr:colOff>
      <xdr:row>75</xdr:row>
      <xdr:rowOff>37465</xdr:rowOff>
    </xdr:to>
    <xdr:sp macro="" textlink="">
      <xdr:nvSpPr>
        <xdr:cNvPr id="193" name="楕円 192"/>
        <xdr:cNvSpPr/>
      </xdr:nvSpPr>
      <xdr:spPr>
        <a:xfrm>
          <a:off x="45847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130175</xdr:rowOff>
    </xdr:from>
    <xdr:ext cx="598805" cy="259080"/>
    <xdr:sp macro="" textlink="">
      <xdr:nvSpPr>
        <xdr:cNvPr id="194" name="民生費該当値テキスト"/>
        <xdr:cNvSpPr txBox="1"/>
      </xdr:nvSpPr>
      <xdr:spPr>
        <a:xfrm>
          <a:off x="4686300" y="12646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27305</xdr:rowOff>
    </xdr:from>
    <xdr:to>
      <xdr:col>20</xdr:col>
      <xdr:colOff>38100</xdr:colOff>
      <xdr:row>74</xdr:row>
      <xdr:rowOff>128905</xdr:rowOff>
    </xdr:to>
    <xdr:sp macro="" textlink="">
      <xdr:nvSpPr>
        <xdr:cNvPr id="195" name="楕円 194"/>
        <xdr:cNvSpPr/>
      </xdr:nvSpPr>
      <xdr:spPr>
        <a:xfrm>
          <a:off x="3746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146050</xdr:rowOff>
    </xdr:from>
    <xdr:ext cx="593725" cy="254000"/>
    <xdr:sp macro="" textlink="">
      <xdr:nvSpPr>
        <xdr:cNvPr id="196" name="テキスト ボックス 195"/>
        <xdr:cNvSpPr txBox="1"/>
      </xdr:nvSpPr>
      <xdr:spPr>
        <a:xfrm>
          <a:off x="3497580" y="124904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35560</xdr:rowOff>
    </xdr:from>
    <xdr:to>
      <xdr:col>15</xdr:col>
      <xdr:colOff>101600</xdr:colOff>
      <xdr:row>75</xdr:row>
      <xdr:rowOff>137160</xdr:rowOff>
    </xdr:to>
    <xdr:sp macro="" textlink="">
      <xdr:nvSpPr>
        <xdr:cNvPr id="197" name="楕円 196"/>
        <xdr:cNvSpPr/>
      </xdr:nvSpPr>
      <xdr:spPr>
        <a:xfrm>
          <a:off x="2857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153670</xdr:rowOff>
    </xdr:from>
    <xdr:ext cx="593725" cy="259080"/>
    <xdr:sp macro="" textlink="">
      <xdr:nvSpPr>
        <xdr:cNvPr id="198" name="テキスト ボックス 197"/>
        <xdr:cNvSpPr txBox="1"/>
      </xdr:nvSpPr>
      <xdr:spPr>
        <a:xfrm>
          <a:off x="2608580" y="126695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56515</xdr:rowOff>
    </xdr:from>
    <xdr:to>
      <xdr:col>10</xdr:col>
      <xdr:colOff>165100</xdr:colOff>
      <xdr:row>75</xdr:row>
      <xdr:rowOff>158115</xdr:rowOff>
    </xdr:to>
    <xdr:sp macro="" textlink="">
      <xdr:nvSpPr>
        <xdr:cNvPr id="199" name="楕円 198"/>
        <xdr:cNvSpPr/>
      </xdr:nvSpPr>
      <xdr:spPr>
        <a:xfrm>
          <a:off x="1968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3175</xdr:rowOff>
    </xdr:from>
    <xdr:ext cx="593725" cy="259080"/>
    <xdr:sp macro="" textlink="">
      <xdr:nvSpPr>
        <xdr:cNvPr id="200" name="テキスト ボックス 199"/>
        <xdr:cNvSpPr txBox="1"/>
      </xdr:nvSpPr>
      <xdr:spPr>
        <a:xfrm>
          <a:off x="1719580" y="126904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151765</xdr:rowOff>
    </xdr:from>
    <xdr:to>
      <xdr:col>6</xdr:col>
      <xdr:colOff>38100</xdr:colOff>
      <xdr:row>76</xdr:row>
      <xdr:rowOff>81915</xdr:rowOff>
    </xdr:to>
    <xdr:sp macro="" textlink="">
      <xdr:nvSpPr>
        <xdr:cNvPr id="201" name="楕円 200"/>
        <xdr:cNvSpPr/>
      </xdr:nvSpPr>
      <xdr:spPr>
        <a:xfrm>
          <a:off x="1079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98425</xdr:rowOff>
    </xdr:from>
    <xdr:ext cx="593725" cy="254000"/>
    <xdr:sp macro="" textlink="">
      <xdr:nvSpPr>
        <xdr:cNvPr id="202" name="テキスト ボックス 201"/>
        <xdr:cNvSpPr txBox="1"/>
      </xdr:nvSpPr>
      <xdr:spPr>
        <a:xfrm>
          <a:off x="830580" y="12785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66040</xdr:rowOff>
    </xdr:from>
    <xdr:to>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4000"/>
    <xdr:sp macro="" textlink="">
      <xdr:nvSpPr>
        <xdr:cNvPr id="229" name="衛生費最大値テキスト"/>
        <xdr:cNvSpPr txBox="1"/>
      </xdr:nvSpPr>
      <xdr:spPr>
        <a:xfrm>
          <a:off x="4686300" y="15290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138430</xdr:rowOff>
    </xdr:from>
    <xdr:to>
      <xdr:col>24</xdr:col>
      <xdr:colOff>63500</xdr:colOff>
      <xdr:row>97</xdr:row>
      <xdr:rowOff>161925</xdr:rowOff>
    </xdr:to>
    <xdr:cxnSp macro="">
      <xdr:nvCxnSpPr>
        <xdr:cNvPr id="231" name="直線コネクタ 230"/>
        <xdr:cNvCxnSpPr/>
      </xdr:nvCxnSpPr>
      <xdr:spPr>
        <a:xfrm flipV="1">
          <a:off x="3797300" y="1676908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124460</xdr:rowOff>
    </xdr:from>
    <xdr:ext cx="534670" cy="259080"/>
    <xdr:sp macro="" textlink="">
      <xdr:nvSpPr>
        <xdr:cNvPr id="232" name="衛生費平均値テキスト"/>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161925</xdr:rowOff>
    </xdr:from>
    <xdr:to>
      <xdr:col>19</xdr:col>
      <xdr:colOff>177800</xdr:colOff>
      <xdr:row>97</xdr:row>
      <xdr:rowOff>171450</xdr:rowOff>
    </xdr:to>
    <xdr:cxnSp macro="">
      <xdr:nvCxnSpPr>
        <xdr:cNvPr id="234" name="直線コネクタ 233"/>
        <xdr:cNvCxnSpPr/>
      </xdr:nvCxnSpPr>
      <xdr:spPr>
        <a:xfrm flipV="1">
          <a:off x="2908300" y="16792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46355</xdr:rowOff>
    </xdr:from>
    <xdr:ext cx="529590" cy="259080"/>
    <xdr:sp macro="" textlink="">
      <xdr:nvSpPr>
        <xdr:cNvPr id="236" name="テキスト ボックス 235"/>
        <xdr:cNvSpPr txBox="1"/>
      </xdr:nvSpPr>
      <xdr:spPr>
        <a:xfrm>
          <a:off x="3529965" y="16334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166370</xdr:rowOff>
    </xdr:from>
    <xdr:to>
      <xdr:col>15</xdr:col>
      <xdr:colOff>50800</xdr:colOff>
      <xdr:row>97</xdr:row>
      <xdr:rowOff>171450</xdr:rowOff>
    </xdr:to>
    <xdr:cxnSp macro="">
      <xdr:nvCxnSpPr>
        <xdr:cNvPr id="237" name="直線コネクタ 236"/>
        <xdr:cNvCxnSpPr/>
      </xdr:nvCxnSpPr>
      <xdr:spPr>
        <a:xfrm>
          <a:off x="2019300" y="167970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134620</xdr:rowOff>
    </xdr:from>
    <xdr:to>
      <xdr:col>15</xdr:col>
      <xdr:colOff>101600</xdr:colOff>
      <xdr:row>97</xdr:row>
      <xdr:rowOff>64770</xdr:rowOff>
    </xdr:to>
    <xdr:sp macro="" textlink="">
      <xdr:nvSpPr>
        <xdr:cNvPr id="238" name="フローチャート: 判断 237"/>
        <xdr:cNvSpPr/>
      </xdr:nvSpPr>
      <xdr:spPr>
        <a:xfrm>
          <a:off x="2857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81280</xdr:rowOff>
    </xdr:from>
    <xdr:ext cx="529590" cy="259080"/>
    <xdr:sp macro="" textlink="">
      <xdr:nvSpPr>
        <xdr:cNvPr id="239" name="テキスト ボックス 238"/>
        <xdr:cNvSpPr txBox="1"/>
      </xdr:nvSpPr>
      <xdr:spPr>
        <a:xfrm>
          <a:off x="2640965" y="16369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166370</xdr:rowOff>
    </xdr:from>
    <xdr:to>
      <xdr:col>10</xdr:col>
      <xdr:colOff>114300</xdr:colOff>
      <xdr:row>97</xdr:row>
      <xdr:rowOff>167640</xdr:rowOff>
    </xdr:to>
    <xdr:cxnSp macro="">
      <xdr:nvCxnSpPr>
        <xdr:cNvPr id="240" name="直線コネクタ 239"/>
        <xdr:cNvCxnSpPr/>
      </xdr:nvCxnSpPr>
      <xdr:spPr>
        <a:xfrm flipV="1">
          <a:off x="1130300" y="16797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147955</xdr:rowOff>
    </xdr:from>
    <xdr:to>
      <xdr:col>10</xdr:col>
      <xdr:colOff>165100</xdr:colOff>
      <xdr:row>97</xdr:row>
      <xdr:rowOff>78105</xdr:rowOff>
    </xdr:to>
    <xdr:sp macro="" textlink="">
      <xdr:nvSpPr>
        <xdr:cNvPr id="241" name="フローチャート: 判断 240"/>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94615</xdr:rowOff>
    </xdr:from>
    <xdr:ext cx="529590" cy="259080"/>
    <xdr:sp macro="" textlink="">
      <xdr:nvSpPr>
        <xdr:cNvPr id="242" name="テキスト ボックス 241"/>
        <xdr:cNvSpPr txBox="1"/>
      </xdr:nvSpPr>
      <xdr:spPr>
        <a:xfrm>
          <a:off x="1751965" y="16382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155575</xdr:rowOff>
    </xdr:from>
    <xdr:to>
      <xdr:col>6</xdr:col>
      <xdr:colOff>38100</xdr:colOff>
      <xdr:row>97</xdr:row>
      <xdr:rowOff>86360</xdr:rowOff>
    </xdr:to>
    <xdr:sp macro="" textlink="">
      <xdr:nvSpPr>
        <xdr:cNvPr id="243" name="フローチャート: 判断 242"/>
        <xdr:cNvSpPr/>
      </xdr:nvSpPr>
      <xdr:spPr>
        <a:xfrm>
          <a:off x="1079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102235</xdr:rowOff>
    </xdr:from>
    <xdr:ext cx="529590" cy="258445"/>
    <xdr:sp macro="" textlink="">
      <xdr:nvSpPr>
        <xdr:cNvPr id="244" name="テキスト ボックス 243"/>
        <xdr:cNvSpPr txBox="1"/>
      </xdr:nvSpPr>
      <xdr:spPr>
        <a:xfrm>
          <a:off x="862965" y="16389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87630</xdr:rowOff>
    </xdr:from>
    <xdr:to>
      <xdr:col>24</xdr:col>
      <xdr:colOff>114300</xdr:colOff>
      <xdr:row>98</xdr:row>
      <xdr:rowOff>17780</xdr:rowOff>
    </xdr:to>
    <xdr:sp macro="" textlink="">
      <xdr:nvSpPr>
        <xdr:cNvPr id="250" name="楕円 249"/>
        <xdr:cNvSpPr/>
      </xdr:nvSpPr>
      <xdr:spPr>
        <a:xfrm>
          <a:off x="4584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2540</xdr:rowOff>
    </xdr:from>
    <xdr:ext cx="534670" cy="259080"/>
    <xdr:sp macro="" textlink="">
      <xdr:nvSpPr>
        <xdr:cNvPr id="251" name="衛生費該当値テキスト"/>
        <xdr:cNvSpPr txBox="1"/>
      </xdr:nvSpPr>
      <xdr:spPr>
        <a:xfrm>
          <a:off x="4686300" y="1663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111125</xdr:rowOff>
    </xdr:from>
    <xdr:to>
      <xdr:col>20</xdr:col>
      <xdr:colOff>38100</xdr:colOff>
      <xdr:row>98</xdr:row>
      <xdr:rowOff>41275</xdr:rowOff>
    </xdr:to>
    <xdr:sp macro="" textlink="">
      <xdr:nvSpPr>
        <xdr:cNvPr id="252" name="楕円 251"/>
        <xdr:cNvSpPr/>
      </xdr:nvSpPr>
      <xdr:spPr>
        <a:xfrm>
          <a:off x="3746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32385</xdr:rowOff>
    </xdr:from>
    <xdr:ext cx="529590" cy="254000"/>
    <xdr:sp macro="" textlink="">
      <xdr:nvSpPr>
        <xdr:cNvPr id="253" name="テキスト ボックス 252"/>
        <xdr:cNvSpPr txBox="1"/>
      </xdr:nvSpPr>
      <xdr:spPr>
        <a:xfrm>
          <a:off x="3529965" y="16834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120650</xdr:rowOff>
    </xdr:from>
    <xdr:to>
      <xdr:col>15</xdr:col>
      <xdr:colOff>101600</xdr:colOff>
      <xdr:row>98</xdr:row>
      <xdr:rowOff>50800</xdr:rowOff>
    </xdr:to>
    <xdr:sp macro="" textlink="">
      <xdr:nvSpPr>
        <xdr:cNvPr id="254" name="楕円 253"/>
        <xdr:cNvSpPr/>
      </xdr:nvSpPr>
      <xdr:spPr>
        <a:xfrm>
          <a:off x="2857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41910</xdr:rowOff>
    </xdr:from>
    <xdr:ext cx="529590" cy="254000"/>
    <xdr:sp macro="" textlink="">
      <xdr:nvSpPr>
        <xdr:cNvPr id="255" name="テキスト ボックス 254"/>
        <xdr:cNvSpPr txBox="1"/>
      </xdr:nvSpPr>
      <xdr:spPr>
        <a:xfrm>
          <a:off x="2640965" y="16844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114935</xdr:rowOff>
    </xdr:from>
    <xdr:to>
      <xdr:col>10</xdr:col>
      <xdr:colOff>165100</xdr:colOff>
      <xdr:row>98</xdr:row>
      <xdr:rowOff>45085</xdr:rowOff>
    </xdr:to>
    <xdr:sp macro="" textlink="">
      <xdr:nvSpPr>
        <xdr:cNvPr id="256" name="楕円 255"/>
        <xdr:cNvSpPr/>
      </xdr:nvSpPr>
      <xdr:spPr>
        <a:xfrm>
          <a:off x="1968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36195</xdr:rowOff>
    </xdr:from>
    <xdr:ext cx="529590" cy="259080"/>
    <xdr:sp macro="" textlink="">
      <xdr:nvSpPr>
        <xdr:cNvPr id="257" name="テキスト ボックス 256"/>
        <xdr:cNvSpPr txBox="1"/>
      </xdr:nvSpPr>
      <xdr:spPr>
        <a:xfrm>
          <a:off x="1751965" y="16838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116840</xdr:rowOff>
    </xdr:from>
    <xdr:to>
      <xdr:col>6</xdr:col>
      <xdr:colOff>38100</xdr:colOff>
      <xdr:row>98</xdr:row>
      <xdr:rowOff>46990</xdr:rowOff>
    </xdr:to>
    <xdr:sp macro="" textlink="">
      <xdr:nvSpPr>
        <xdr:cNvPr id="258" name="楕円 257"/>
        <xdr:cNvSpPr/>
      </xdr:nvSpPr>
      <xdr:spPr>
        <a:xfrm>
          <a:off x="1079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38100</xdr:rowOff>
    </xdr:from>
    <xdr:ext cx="529590" cy="259080"/>
    <xdr:sp macro="" textlink="">
      <xdr:nvSpPr>
        <xdr:cNvPr id="259" name="テキスト ボックス 258"/>
        <xdr:cNvSpPr txBox="1"/>
      </xdr:nvSpPr>
      <xdr:spPr>
        <a:xfrm>
          <a:off x="862965" y="16840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1" name="テキスト ボックス 270"/>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280" cy="254000"/>
    <xdr:sp macro="" textlink="">
      <xdr:nvSpPr>
        <xdr:cNvPr id="273" name="テキスト ボックス 272"/>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280" cy="259080"/>
    <xdr:sp macro="" textlink="">
      <xdr:nvSpPr>
        <xdr:cNvPr id="275" name="テキスト ボックス 274"/>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54000"/>
    <xdr:sp macro="" textlink="">
      <xdr:nvSpPr>
        <xdr:cNvPr id="277" name="テキスト ボックス 276"/>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280" cy="258445"/>
    <xdr:sp macro="" textlink="">
      <xdr:nvSpPr>
        <xdr:cNvPr id="279" name="テキスト ボックス 278"/>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280" cy="259080"/>
    <xdr:sp macro="" textlink="">
      <xdr:nvSpPr>
        <xdr:cNvPr id="281" name="テキスト ボックス 280"/>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3" name="テキスト ボックス 282"/>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8890</xdr:rowOff>
    </xdr:from>
    <xdr:to>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116205</xdr:rowOff>
    </xdr:from>
    <xdr:to>
      <xdr:col>55</xdr:col>
      <xdr:colOff>0</xdr:colOff>
      <xdr:row>38</xdr:row>
      <xdr:rowOff>125730</xdr:rowOff>
    </xdr:to>
    <xdr:cxnSp macro="">
      <xdr:nvCxnSpPr>
        <xdr:cNvPr id="290" name="直線コネクタ 289"/>
        <xdr:cNvCxnSpPr/>
      </xdr:nvCxnSpPr>
      <xdr:spPr>
        <a:xfrm>
          <a:off x="9639300" y="66313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165100</xdr:rowOff>
    </xdr:from>
    <xdr:ext cx="378460" cy="259080"/>
    <xdr:sp macro="" textlink="">
      <xdr:nvSpPr>
        <xdr:cNvPr id="291"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119380</xdr:rowOff>
    </xdr:to>
    <xdr:cxnSp macro="">
      <xdr:nvCxnSpPr>
        <xdr:cNvPr id="293" name="直線コネクタ 292"/>
        <xdr:cNvCxnSpPr/>
      </xdr:nvCxnSpPr>
      <xdr:spPr>
        <a:xfrm flipV="1">
          <a:off x="8750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4000"/>
    <xdr:sp macro="" textlink="">
      <xdr:nvSpPr>
        <xdr:cNvPr id="295" name="テキスト ボックス 294"/>
        <xdr:cNvSpPr txBox="1"/>
      </xdr:nvSpPr>
      <xdr:spPr>
        <a:xfrm>
          <a:off x="945007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94615</xdr:rowOff>
    </xdr:from>
    <xdr:to>
      <xdr:col>45</xdr:col>
      <xdr:colOff>177800</xdr:colOff>
      <xdr:row>38</xdr:row>
      <xdr:rowOff>119380</xdr:rowOff>
    </xdr:to>
    <xdr:cxnSp macro="">
      <xdr:nvCxnSpPr>
        <xdr:cNvPr id="296" name="直線コネクタ 295"/>
        <xdr:cNvCxnSpPr/>
      </xdr:nvCxnSpPr>
      <xdr:spPr>
        <a:xfrm>
          <a:off x="7861300" y="66097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155575</xdr:rowOff>
    </xdr:from>
    <xdr:to>
      <xdr:col>46</xdr:col>
      <xdr:colOff>38100</xdr:colOff>
      <xdr:row>37</xdr:row>
      <xdr:rowOff>86360</xdr:rowOff>
    </xdr:to>
    <xdr:sp macro="" textlink="">
      <xdr:nvSpPr>
        <xdr:cNvPr id="297" name="フローチャート: 判断 296"/>
        <xdr:cNvSpPr/>
      </xdr:nvSpPr>
      <xdr:spPr>
        <a:xfrm>
          <a:off x="8699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102235</xdr:rowOff>
    </xdr:from>
    <xdr:ext cx="464820" cy="258445"/>
    <xdr:sp macro="" textlink="">
      <xdr:nvSpPr>
        <xdr:cNvPr id="298" name="テキスト ボックス 297"/>
        <xdr:cNvSpPr txBox="1"/>
      </xdr:nvSpPr>
      <xdr:spPr>
        <a:xfrm>
          <a:off x="8515350" y="61029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19050</xdr:rowOff>
    </xdr:from>
    <xdr:to>
      <xdr:col>41</xdr:col>
      <xdr:colOff>50800</xdr:colOff>
      <xdr:row>38</xdr:row>
      <xdr:rowOff>94615</xdr:rowOff>
    </xdr:to>
    <xdr:cxnSp macro="">
      <xdr:nvCxnSpPr>
        <xdr:cNvPr id="299" name="直線コネクタ 298"/>
        <xdr:cNvCxnSpPr/>
      </xdr:nvCxnSpPr>
      <xdr:spPr>
        <a:xfrm>
          <a:off x="6972300" y="6191250"/>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17780</xdr:rowOff>
    </xdr:from>
    <xdr:to>
      <xdr:col>41</xdr:col>
      <xdr:colOff>101600</xdr:colOff>
      <xdr:row>36</xdr:row>
      <xdr:rowOff>119380</xdr:rowOff>
    </xdr:to>
    <xdr:sp macro="" textlink="">
      <xdr:nvSpPr>
        <xdr:cNvPr id="300" name="フローチャート: 判断 299"/>
        <xdr:cNvSpPr/>
      </xdr:nvSpPr>
      <xdr:spPr>
        <a:xfrm>
          <a:off x="7810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135890</xdr:rowOff>
    </xdr:from>
    <xdr:ext cx="464820" cy="259080"/>
    <xdr:sp macro="" textlink="">
      <xdr:nvSpPr>
        <xdr:cNvPr id="301" name="テキスト ボックス 300"/>
        <xdr:cNvSpPr txBox="1"/>
      </xdr:nvSpPr>
      <xdr:spPr>
        <a:xfrm>
          <a:off x="7626350" y="5965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145415</xdr:rowOff>
    </xdr:from>
    <xdr:to>
      <xdr:col>36</xdr:col>
      <xdr:colOff>165100</xdr:colOff>
      <xdr:row>35</xdr:row>
      <xdr:rowOff>75565</xdr:rowOff>
    </xdr:to>
    <xdr:sp macro="" textlink="">
      <xdr:nvSpPr>
        <xdr:cNvPr id="302" name="フローチャート: 判断 301"/>
        <xdr:cNvSpPr/>
      </xdr:nvSpPr>
      <xdr:spPr>
        <a:xfrm>
          <a:off x="6921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92710</xdr:rowOff>
    </xdr:from>
    <xdr:ext cx="464820" cy="259080"/>
    <xdr:sp macro="" textlink="">
      <xdr:nvSpPr>
        <xdr:cNvPr id="303" name="テキスト ボックス 302"/>
        <xdr:cNvSpPr txBox="1"/>
      </xdr:nvSpPr>
      <xdr:spPr>
        <a:xfrm>
          <a:off x="6737350" y="57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309" name="楕円 308"/>
        <xdr:cNvSpPr/>
      </xdr:nvSpPr>
      <xdr:spPr>
        <a:xfrm>
          <a:off x="10426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53340</xdr:rowOff>
    </xdr:from>
    <xdr:ext cx="378460" cy="254000"/>
    <xdr:sp macro="" textlink="">
      <xdr:nvSpPr>
        <xdr:cNvPr id="310" name="労働費該当値テキスト"/>
        <xdr:cNvSpPr txBox="1"/>
      </xdr:nvSpPr>
      <xdr:spPr>
        <a:xfrm>
          <a:off x="10528300" y="65684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311" name="楕円 310"/>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158115</xdr:rowOff>
    </xdr:from>
    <xdr:ext cx="378460" cy="254000"/>
    <xdr:sp macro="" textlink="">
      <xdr:nvSpPr>
        <xdr:cNvPr id="312" name="テキスト ボックス 311"/>
        <xdr:cNvSpPr txBox="1"/>
      </xdr:nvSpPr>
      <xdr:spPr>
        <a:xfrm>
          <a:off x="9450070" y="66732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68580</xdr:rowOff>
    </xdr:from>
    <xdr:to>
      <xdr:col>46</xdr:col>
      <xdr:colOff>38100</xdr:colOff>
      <xdr:row>38</xdr:row>
      <xdr:rowOff>170180</xdr:rowOff>
    </xdr:to>
    <xdr:sp macro="" textlink="">
      <xdr:nvSpPr>
        <xdr:cNvPr id="313" name="楕円 312"/>
        <xdr:cNvSpPr/>
      </xdr:nvSpPr>
      <xdr:spPr>
        <a:xfrm>
          <a:off x="8699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161290</xdr:rowOff>
    </xdr:from>
    <xdr:ext cx="378460" cy="259080"/>
    <xdr:sp macro="" textlink="">
      <xdr:nvSpPr>
        <xdr:cNvPr id="314" name="テキスト ボックス 313"/>
        <xdr:cNvSpPr txBox="1"/>
      </xdr:nvSpPr>
      <xdr:spPr>
        <a:xfrm>
          <a:off x="8561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43815</xdr:rowOff>
    </xdr:from>
    <xdr:to>
      <xdr:col>41</xdr:col>
      <xdr:colOff>101600</xdr:colOff>
      <xdr:row>38</xdr:row>
      <xdr:rowOff>145415</xdr:rowOff>
    </xdr:to>
    <xdr:sp macro="" textlink="">
      <xdr:nvSpPr>
        <xdr:cNvPr id="315" name="楕円 314"/>
        <xdr:cNvSpPr/>
      </xdr:nvSpPr>
      <xdr:spPr>
        <a:xfrm>
          <a:off x="7810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136525</xdr:rowOff>
    </xdr:from>
    <xdr:ext cx="378460" cy="258445"/>
    <xdr:sp macro="" textlink="">
      <xdr:nvSpPr>
        <xdr:cNvPr id="316" name="テキスト ボックス 315"/>
        <xdr:cNvSpPr txBox="1"/>
      </xdr:nvSpPr>
      <xdr:spPr>
        <a:xfrm>
          <a:off x="767207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139700</xdr:rowOff>
    </xdr:from>
    <xdr:to>
      <xdr:col>36</xdr:col>
      <xdr:colOff>165100</xdr:colOff>
      <xdr:row>36</xdr:row>
      <xdr:rowOff>69850</xdr:rowOff>
    </xdr:to>
    <xdr:sp macro="" textlink="">
      <xdr:nvSpPr>
        <xdr:cNvPr id="317" name="楕円 316"/>
        <xdr:cNvSpPr/>
      </xdr:nvSpPr>
      <xdr:spPr>
        <a:xfrm>
          <a:off x="692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60960</xdr:rowOff>
    </xdr:from>
    <xdr:ext cx="464820" cy="259080"/>
    <xdr:sp macro="" textlink="">
      <xdr:nvSpPr>
        <xdr:cNvPr id="318" name="テキスト ボックス 317"/>
        <xdr:cNvSpPr txBox="1"/>
      </xdr:nvSpPr>
      <xdr:spPr>
        <a:xfrm>
          <a:off x="6737350" y="6233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840" cy="259080"/>
    <xdr:sp macro="" textlink="">
      <xdr:nvSpPr>
        <xdr:cNvPr id="330" name="テキスト ボックス 329"/>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000"/>
    <xdr:sp macro="" textlink="">
      <xdr:nvSpPr>
        <xdr:cNvPr id="332" name="テキスト ボックス 331"/>
        <xdr:cNvSpPr txBox="1"/>
      </xdr:nvSpPr>
      <xdr:spPr>
        <a:xfrm>
          <a:off x="6072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000"/>
    <xdr:sp macro="" textlink="">
      <xdr:nvSpPr>
        <xdr:cNvPr id="336" name="テキスト ボックス 335"/>
        <xdr:cNvSpPr txBox="1"/>
      </xdr:nvSpPr>
      <xdr:spPr>
        <a:xfrm>
          <a:off x="6072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0550" cy="258445"/>
    <xdr:sp macro="" textlink="">
      <xdr:nvSpPr>
        <xdr:cNvPr id="338" name="テキスト ボックス 337"/>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0550" cy="259080"/>
    <xdr:sp macro="" textlink="">
      <xdr:nvSpPr>
        <xdr:cNvPr id="340" name="テキスト ボックス 339"/>
        <xdr:cNvSpPr txBox="1"/>
      </xdr:nvSpPr>
      <xdr:spPr>
        <a:xfrm>
          <a:off x="6008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29210</xdr:rowOff>
    </xdr:from>
    <xdr:to>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4000"/>
    <xdr:sp macro="" textlink="">
      <xdr:nvSpPr>
        <xdr:cNvPr id="345" name="農林水産業費最小値テキスト"/>
        <xdr:cNvSpPr txBox="1"/>
      </xdr:nvSpPr>
      <xdr:spPr>
        <a:xfrm>
          <a:off x="10528300" y="101333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13970</xdr:rowOff>
    </xdr:from>
    <xdr:to>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dr:col>54</xdr:col>
      <xdr:colOff>101600</xdr:colOff>
      <xdr:row>51</xdr:row>
      <xdr:rowOff>29210</xdr:rowOff>
    </xdr:from>
    <xdr:to>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26035</xdr:rowOff>
    </xdr:from>
    <xdr:to>
      <xdr:col>55</xdr:col>
      <xdr:colOff>0</xdr:colOff>
      <xdr:row>55</xdr:row>
      <xdr:rowOff>119380</xdr:rowOff>
    </xdr:to>
    <xdr:cxnSp macro="">
      <xdr:nvCxnSpPr>
        <xdr:cNvPr id="349" name="直線コネクタ 348"/>
        <xdr:cNvCxnSpPr/>
      </xdr:nvCxnSpPr>
      <xdr:spPr>
        <a:xfrm>
          <a:off x="9639300" y="945578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156210</xdr:rowOff>
    </xdr:from>
    <xdr:ext cx="534670" cy="254000"/>
    <xdr:sp macro="" textlink="">
      <xdr:nvSpPr>
        <xdr:cNvPr id="350" name="農林水産業費平均値テキスト"/>
        <xdr:cNvSpPr txBox="1"/>
      </xdr:nvSpPr>
      <xdr:spPr>
        <a:xfrm>
          <a:off x="10528300" y="97574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166370</xdr:rowOff>
    </xdr:from>
    <xdr:to>
      <xdr:col>50</xdr:col>
      <xdr:colOff>114300</xdr:colOff>
      <xdr:row>55</xdr:row>
      <xdr:rowOff>26035</xdr:rowOff>
    </xdr:to>
    <xdr:cxnSp macro="">
      <xdr:nvCxnSpPr>
        <xdr:cNvPr id="352" name="直線コネクタ 351"/>
        <xdr:cNvCxnSpPr/>
      </xdr:nvCxnSpPr>
      <xdr:spPr>
        <a:xfrm>
          <a:off x="8750300" y="9081770"/>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124460</xdr:rowOff>
    </xdr:from>
    <xdr:ext cx="529590" cy="259080"/>
    <xdr:sp macro="" textlink="">
      <xdr:nvSpPr>
        <xdr:cNvPr id="354" name="テキスト ボックス 353"/>
        <xdr:cNvSpPr txBox="1"/>
      </xdr:nvSpPr>
      <xdr:spPr>
        <a:xfrm>
          <a:off x="9371965" y="9897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166370</xdr:rowOff>
    </xdr:from>
    <xdr:to>
      <xdr:col>45</xdr:col>
      <xdr:colOff>177800</xdr:colOff>
      <xdr:row>55</xdr:row>
      <xdr:rowOff>94615</xdr:rowOff>
    </xdr:to>
    <xdr:cxnSp macro="">
      <xdr:nvCxnSpPr>
        <xdr:cNvPr id="355" name="直線コネクタ 354"/>
        <xdr:cNvCxnSpPr/>
      </xdr:nvCxnSpPr>
      <xdr:spPr>
        <a:xfrm flipV="1">
          <a:off x="7861300" y="9081770"/>
          <a:ext cx="8890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27940</xdr:rowOff>
    </xdr:from>
    <xdr:to>
      <xdr:col>46</xdr:col>
      <xdr:colOff>38100</xdr:colOff>
      <xdr:row>57</xdr:row>
      <xdr:rowOff>129540</xdr:rowOff>
    </xdr:to>
    <xdr:sp macro="" textlink="">
      <xdr:nvSpPr>
        <xdr:cNvPr id="356" name="フローチャート: 判断 355"/>
        <xdr:cNvSpPr/>
      </xdr:nvSpPr>
      <xdr:spPr>
        <a:xfrm>
          <a:off x="8699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120650</xdr:rowOff>
    </xdr:from>
    <xdr:ext cx="529590" cy="254000"/>
    <xdr:sp macro="" textlink="">
      <xdr:nvSpPr>
        <xdr:cNvPr id="357" name="テキスト ボックス 356"/>
        <xdr:cNvSpPr txBox="1"/>
      </xdr:nvSpPr>
      <xdr:spPr>
        <a:xfrm>
          <a:off x="8482965" y="9893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153670</xdr:rowOff>
    </xdr:from>
    <xdr:to>
      <xdr:col>41</xdr:col>
      <xdr:colOff>50800</xdr:colOff>
      <xdr:row>55</xdr:row>
      <xdr:rowOff>94615</xdr:rowOff>
    </xdr:to>
    <xdr:cxnSp macro="">
      <xdr:nvCxnSpPr>
        <xdr:cNvPr id="358" name="直線コネクタ 357"/>
        <xdr:cNvCxnSpPr/>
      </xdr:nvCxnSpPr>
      <xdr:spPr>
        <a:xfrm>
          <a:off x="6972300" y="924052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83185</xdr:rowOff>
    </xdr:from>
    <xdr:to>
      <xdr:col>41</xdr:col>
      <xdr:colOff>101600</xdr:colOff>
      <xdr:row>58</xdr:row>
      <xdr:rowOff>13335</xdr:rowOff>
    </xdr:to>
    <xdr:sp macro="" textlink="">
      <xdr:nvSpPr>
        <xdr:cNvPr id="359" name="フローチャート: 判断 358"/>
        <xdr:cNvSpPr/>
      </xdr:nvSpPr>
      <xdr:spPr>
        <a:xfrm>
          <a:off x="7810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4445</xdr:rowOff>
    </xdr:from>
    <xdr:ext cx="529590" cy="259080"/>
    <xdr:sp macro="" textlink="">
      <xdr:nvSpPr>
        <xdr:cNvPr id="360" name="テキスト ボックス 359"/>
        <xdr:cNvSpPr txBox="1"/>
      </xdr:nvSpPr>
      <xdr:spPr>
        <a:xfrm>
          <a:off x="7593965" y="9948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85090</xdr:rowOff>
    </xdr:from>
    <xdr:to>
      <xdr:col>36</xdr:col>
      <xdr:colOff>165100</xdr:colOff>
      <xdr:row>58</xdr:row>
      <xdr:rowOff>15240</xdr:rowOff>
    </xdr:to>
    <xdr:sp macro="" textlink="">
      <xdr:nvSpPr>
        <xdr:cNvPr id="361" name="フローチャート: 判断 360"/>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6350</xdr:rowOff>
    </xdr:from>
    <xdr:ext cx="529590" cy="254000"/>
    <xdr:sp macro="" textlink="">
      <xdr:nvSpPr>
        <xdr:cNvPr id="362" name="テキスト ボックス 361"/>
        <xdr:cNvSpPr txBox="1"/>
      </xdr:nvSpPr>
      <xdr:spPr>
        <a:xfrm>
          <a:off x="6704965" y="9950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68580</xdr:rowOff>
    </xdr:from>
    <xdr:to>
      <xdr:col>55</xdr:col>
      <xdr:colOff>50800</xdr:colOff>
      <xdr:row>55</xdr:row>
      <xdr:rowOff>170180</xdr:rowOff>
    </xdr:to>
    <xdr:sp macro="" textlink="">
      <xdr:nvSpPr>
        <xdr:cNvPr id="368" name="楕円 367"/>
        <xdr:cNvSpPr/>
      </xdr:nvSpPr>
      <xdr:spPr>
        <a:xfrm>
          <a:off x="104267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91440</xdr:rowOff>
    </xdr:from>
    <xdr:ext cx="534670" cy="259080"/>
    <xdr:sp macro="" textlink="">
      <xdr:nvSpPr>
        <xdr:cNvPr id="369" name="農林水産業費該当値テキスト"/>
        <xdr:cNvSpPr txBox="1"/>
      </xdr:nvSpPr>
      <xdr:spPr>
        <a:xfrm>
          <a:off x="10528300" y="934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146685</xdr:rowOff>
    </xdr:from>
    <xdr:to>
      <xdr:col>50</xdr:col>
      <xdr:colOff>165100</xdr:colOff>
      <xdr:row>55</xdr:row>
      <xdr:rowOff>76835</xdr:rowOff>
    </xdr:to>
    <xdr:sp macro="" textlink="">
      <xdr:nvSpPr>
        <xdr:cNvPr id="370" name="楕円 369"/>
        <xdr:cNvSpPr/>
      </xdr:nvSpPr>
      <xdr:spPr>
        <a:xfrm>
          <a:off x="9588500" y="94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93345</xdr:rowOff>
    </xdr:from>
    <xdr:ext cx="529590" cy="259080"/>
    <xdr:sp macro="" textlink="">
      <xdr:nvSpPr>
        <xdr:cNvPr id="371" name="テキスト ボックス 370"/>
        <xdr:cNvSpPr txBox="1"/>
      </xdr:nvSpPr>
      <xdr:spPr>
        <a:xfrm>
          <a:off x="9371965" y="9180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115570</xdr:rowOff>
    </xdr:from>
    <xdr:to>
      <xdr:col>46</xdr:col>
      <xdr:colOff>38100</xdr:colOff>
      <xdr:row>53</xdr:row>
      <xdr:rowOff>45720</xdr:rowOff>
    </xdr:to>
    <xdr:sp macro="" textlink="">
      <xdr:nvSpPr>
        <xdr:cNvPr id="372" name="楕円 371"/>
        <xdr:cNvSpPr/>
      </xdr:nvSpPr>
      <xdr:spPr>
        <a:xfrm>
          <a:off x="8699500" y="90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63500</xdr:rowOff>
    </xdr:from>
    <xdr:ext cx="593725" cy="254000"/>
    <xdr:sp macro="" textlink="">
      <xdr:nvSpPr>
        <xdr:cNvPr id="373" name="テキスト ボックス 372"/>
        <xdr:cNvSpPr txBox="1"/>
      </xdr:nvSpPr>
      <xdr:spPr>
        <a:xfrm>
          <a:off x="8450580" y="88074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43815</xdr:rowOff>
    </xdr:from>
    <xdr:to>
      <xdr:col>41</xdr:col>
      <xdr:colOff>101600</xdr:colOff>
      <xdr:row>55</xdr:row>
      <xdr:rowOff>145415</xdr:rowOff>
    </xdr:to>
    <xdr:sp macro="" textlink="">
      <xdr:nvSpPr>
        <xdr:cNvPr id="374" name="楕円 373"/>
        <xdr:cNvSpPr/>
      </xdr:nvSpPr>
      <xdr:spPr>
        <a:xfrm>
          <a:off x="7810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161925</xdr:rowOff>
    </xdr:from>
    <xdr:ext cx="529590" cy="259080"/>
    <xdr:sp macro="" textlink="">
      <xdr:nvSpPr>
        <xdr:cNvPr id="375" name="テキスト ボックス 374"/>
        <xdr:cNvSpPr txBox="1"/>
      </xdr:nvSpPr>
      <xdr:spPr>
        <a:xfrm>
          <a:off x="7593965" y="9248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102870</xdr:rowOff>
    </xdr:from>
    <xdr:to>
      <xdr:col>36</xdr:col>
      <xdr:colOff>165100</xdr:colOff>
      <xdr:row>54</xdr:row>
      <xdr:rowOff>33020</xdr:rowOff>
    </xdr:to>
    <xdr:sp macro="" textlink="">
      <xdr:nvSpPr>
        <xdr:cNvPr id="376" name="楕円 375"/>
        <xdr:cNvSpPr/>
      </xdr:nvSpPr>
      <xdr:spPr>
        <a:xfrm>
          <a:off x="69215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50165</xdr:rowOff>
    </xdr:from>
    <xdr:ext cx="529590" cy="259080"/>
    <xdr:sp macro="" textlink="">
      <xdr:nvSpPr>
        <xdr:cNvPr id="377" name="テキスト ボックス 376"/>
        <xdr:cNvSpPr txBox="1"/>
      </xdr:nvSpPr>
      <xdr:spPr>
        <a:xfrm>
          <a:off x="6704965" y="8965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9" name="テキスト ボックス 388"/>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93" name="テキスト ボックス 392"/>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95" name="テキスト ボックス 394"/>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7" name="テキスト ボックス 396"/>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9" name="テキスト ボックス 398"/>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26035</xdr:rowOff>
    </xdr:from>
    <xdr:to>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31115</xdr:rowOff>
    </xdr:from>
    <xdr:ext cx="469900" cy="254000"/>
    <xdr:sp macro="" textlink="">
      <xdr:nvSpPr>
        <xdr:cNvPr id="402" name="商工費最小値テキスト"/>
        <xdr:cNvSpPr txBox="1"/>
      </xdr:nvSpPr>
      <xdr:spPr>
        <a:xfrm>
          <a:off x="10528300" y="135756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27305</xdr:rowOff>
    </xdr:from>
    <xdr:to>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805" cy="254000"/>
    <xdr:sp macro="" textlink="">
      <xdr:nvSpPr>
        <xdr:cNvPr id="404" name="商工費最大値テキスト"/>
        <xdr:cNvSpPr txBox="1"/>
      </xdr:nvSpPr>
      <xdr:spPr>
        <a:xfrm>
          <a:off x="10528300" y="11974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121920</xdr:rowOff>
    </xdr:from>
    <xdr:to>
      <xdr:col>55</xdr:col>
      <xdr:colOff>0</xdr:colOff>
      <xdr:row>76</xdr:row>
      <xdr:rowOff>162560</xdr:rowOff>
    </xdr:to>
    <xdr:cxnSp macro="">
      <xdr:nvCxnSpPr>
        <xdr:cNvPr id="406" name="直線コネクタ 405"/>
        <xdr:cNvCxnSpPr/>
      </xdr:nvCxnSpPr>
      <xdr:spPr>
        <a:xfrm flipV="1">
          <a:off x="9639300" y="131521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171450</xdr:rowOff>
    </xdr:from>
    <xdr:ext cx="534670" cy="259080"/>
    <xdr:sp macro="" textlink="">
      <xdr:nvSpPr>
        <xdr:cNvPr id="407"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21590</xdr:rowOff>
    </xdr:from>
    <xdr:to>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162560</xdr:rowOff>
    </xdr:from>
    <xdr:to>
      <xdr:col>50</xdr:col>
      <xdr:colOff>114300</xdr:colOff>
      <xdr:row>78</xdr:row>
      <xdr:rowOff>16510</xdr:rowOff>
    </xdr:to>
    <xdr:cxnSp macro="">
      <xdr:nvCxnSpPr>
        <xdr:cNvPr id="409" name="直線コネクタ 408"/>
        <xdr:cNvCxnSpPr/>
      </xdr:nvCxnSpPr>
      <xdr:spPr>
        <a:xfrm flipV="1">
          <a:off x="8750300" y="1319276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125730</xdr:rowOff>
    </xdr:from>
    <xdr:ext cx="529590" cy="259080"/>
    <xdr:sp macro="" textlink="">
      <xdr:nvSpPr>
        <xdr:cNvPr id="411" name="テキスト ボックス 410"/>
        <xdr:cNvSpPr txBox="1"/>
      </xdr:nvSpPr>
      <xdr:spPr>
        <a:xfrm>
          <a:off x="9371965" y="13498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16510</xdr:rowOff>
    </xdr:from>
    <xdr:to>
      <xdr:col>45</xdr:col>
      <xdr:colOff>177800</xdr:colOff>
      <xdr:row>78</xdr:row>
      <xdr:rowOff>139065</xdr:rowOff>
    </xdr:to>
    <xdr:cxnSp macro="">
      <xdr:nvCxnSpPr>
        <xdr:cNvPr id="412" name="直線コネクタ 411"/>
        <xdr:cNvCxnSpPr/>
      </xdr:nvCxnSpPr>
      <xdr:spPr>
        <a:xfrm flipV="1">
          <a:off x="7861300" y="1338961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43815</xdr:rowOff>
    </xdr:from>
    <xdr:to>
      <xdr:col>46</xdr:col>
      <xdr:colOff>38100</xdr:colOff>
      <xdr:row>78</xdr:row>
      <xdr:rowOff>145415</xdr:rowOff>
    </xdr:to>
    <xdr:sp macro="" textlink="">
      <xdr:nvSpPr>
        <xdr:cNvPr id="413" name="フローチャート: 判断 412"/>
        <xdr:cNvSpPr/>
      </xdr:nvSpPr>
      <xdr:spPr>
        <a:xfrm>
          <a:off x="8699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136525</xdr:rowOff>
    </xdr:from>
    <xdr:ext cx="529590" cy="258445"/>
    <xdr:sp macro="" textlink="">
      <xdr:nvSpPr>
        <xdr:cNvPr id="414" name="テキスト ボックス 413"/>
        <xdr:cNvSpPr txBox="1"/>
      </xdr:nvSpPr>
      <xdr:spPr>
        <a:xfrm>
          <a:off x="8482965" y="135096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139065</xdr:rowOff>
    </xdr:from>
    <xdr:to>
      <xdr:col>41</xdr:col>
      <xdr:colOff>50800</xdr:colOff>
      <xdr:row>78</xdr:row>
      <xdr:rowOff>167640</xdr:rowOff>
    </xdr:to>
    <xdr:cxnSp macro="">
      <xdr:nvCxnSpPr>
        <xdr:cNvPr id="415" name="直線コネクタ 414"/>
        <xdr:cNvCxnSpPr/>
      </xdr:nvCxnSpPr>
      <xdr:spPr>
        <a:xfrm flipV="1">
          <a:off x="6972300" y="135121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64135</xdr:rowOff>
    </xdr:from>
    <xdr:to>
      <xdr:col>41</xdr:col>
      <xdr:colOff>101600</xdr:colOff>
      <xdr:row>78</xdr:row>
      <xdr:rowOff>166370</xdr:rowOff>
    </xdr:to>
    <xdr:sp macro="" textlink="">
      <xdr:nvSpPr>
        <xdr:cNvPr id="416" name="フローチャート: 判断 415"/>
        <xdr:cNvSpPr/>
      </xdr:nvSpPr>
      <xdr:spPr>
        <a:xfrm>
          <a:off x="7810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10795</xdr:rowOff>
    </xdr:from>
    <xdr:ext cx="529590" cy="258445"/>
    <xdr:sp macro="" textlink="">
      <xdr:nvSpPr>
        <xdr:cNvPr id="417" name="テキスト ボックス 416"/>
        <xdr:cNvSpPr txBox="1"/>
      </xdr:nvSpPr>
      <xdr:spPr>
        <a:xfrm>
          <a:off x="7593965" y="13212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66675</xdr:rowOff>
    </xdr:from>
    <xdr:to>
      <xdr:col>36</xdr:col>
      <xdr:colOff>165100</xdr:colOff>
      <xdr:row>78</xdr:row>
      <xdr:rowOff>168275</xdr:rowOff>
    </xdr:to>
    <xdr:sp macro="" textlink="">
      <xdr:nvSpPr>
        <xdr:cNvPr id="418" name="フローチャート: 判断 417"/>
        <xdr:cNvSpPr/>
      </xdr:nvSpPr>
      <xdr:spPr>
        <a:xfrm>
          <a:off x="692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13335</xdr:rowOff>
    </xdr:from>
    <xdr:ext cx="529590" cy="259080"/>
    <xdr:sp macro="" textlink="">
      <xdr:nvSpPr>
        <xdr:cNvPr id="419" name="テキスト ボックス 418"/>
        <xdr:cNvSpPr txBox="1"/>
      </xdr:nvSpPr>
      <xdr:spPr>
        <a:xfrm>
          <a:off x="6704965" y="13214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71120</xdr:rowOff>
    </xdr:from>
    <xdr:to>
      <xdr:col>55</xdr:col>
      <xdr:colOff>50800</xdr:colOff>
      <xdr:row>77</xdr:row>
      <xdr:rowOff>1270</xdr:rowOff>
    </xdr:to>
    <xdr:sp macro="" textlink="">
      <xdr:nvSpPr>
        <xdr:cNvPr id="425" name="楕円 424"/>
        <xdr:cNvSpPr/>
      </xdr:nvSpPr>
      <xdr:spPr>
        <a:xfrm>
          <a:off x="104267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93980</xdr:rowOff>
    </xdr:from>
    <xdr:ext cx="534670" cy="259080"/>
    <xdr:sp macro="" textlink="">
      <xdr:nvSpPr>
        <xdr:cNvPr id="426" name="商工費該当値テキスト"/>
        <xdr:cNvSpPr txBox="1"/>
      </xdr:nvSpPr>
      <xdr:spPr>
        <a:xfrm>
          <a:off x="10528300" y="12952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111760</xdr:rowOff>
    </xdr:from>
    <xdr:to>
      <xdr:col>50</xdr:col>
      <xdr:colOff>165100</xdr:colOff>
      <xdr:row>77</xdr:row>
      <xdr:rowOff>41910</xdr:rowOff>
    </xdr:to>
    <xdr:sp macro="" textlink="">
      <xdr:nvSpPr>
        <xdr:cNvPr id="427" name="楕円 426"/>
        <xdr:cNvSpPr/>
      </xdr:nvSpPr>
      <xdr:spPr>
        <a:xfrm>
          <a:off x="9588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58420</xdr:rowOff>
    </xdr:from>
    <xdr:ext cx="529590" cy="259080"/>
    <xdr:sp macro="" textlink="">
      <xdr:nvSpPr>
        <xdr:cNvPr id="428" name="テキスト ボックス 427"/>
        <xdr:cNvSpPr txBox="1"/>
      </xdr:nvSpPr>
      <xdr:spPr>
        <a:xfrm>
          <a:off x="9371965" y="12917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137160</xdr:rowOff>
    </xdr:from>
    <xdr:to>
      <xdr:col>46</xdr:col>
      <xdr:colOff>38100</xdr:colOff>
      <xdr:row>78</xdr:row>
      <xdr:rowOff>67310</xdr:rowOff>
    </xdr:to>
    <xdr:sp macro="" textlink="">
      <xdr:nvSpPr>
        <xdr:cNvPr id="429" name="楕円 428"/>
        <xdr:cNvSpPr/>
      </xdr:nvSpPr>
      <xdr:spPr>
        <a:xfrm>
          <a:off x="8699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83820</xdr:rowOff>
    </xdr:from>
    <xdr:ext cx="529590" cy="259080"/>
    <xdr:sp macro="" textlink="">
      <xdr:nvSpPr>
        <xdr:cNvPr id="430" name="テキスト ボックス 429"/>
        <xdr:cNvSpPr txBox="1"/>
      </xdr:nvSpPr>
      <xdr:spPr>
        <a:xfrm>
          <a:off x="8482965" y="13114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88265</xdr:rowOff>
    </xdr:from>
    <xdr:to>
      <xdr:col>41</xdr:col>
      <xdr:colOff>101600</xdr:colOff>
      <xdr:row>79</xdr:row>
      <xdr:rowOff>18415</xdr:rowOff>
    </xdr:to>
    <xdr:sp macro="" textlink="">
      <xdr:nvSpPr>
        <xdr:cNvPr id="431" name="楕円 430"/>
        <xdr:cNvSpPr/>
      </xdr:nvSpPr>
      <xdr:spPr>
        <a:xfrm>
          <a:off x="781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9525</xdr:rowOff>
    </xdr:from>
    <xdr:ext cx="529590" cy="254000"/>
    <xdr:sp macro="" textlink="">
      <xdr:nvSpPr>
        <xdr:cNvPr id="432" name="テキスト ボックス 431"/>
        <xdr:cNvSpPr txBox="1"/>
      </xdr:nvSpPr>
      <xdr:spPr>
        <a:xfrm>
          <a:off x="7593965" y="13554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116840</xdr:rowOff>
    </xdr:from>
    <xdr:to>
      <xdr:col>36</xdr:col>
      <xdr:colOff>165100</xdr:colOff>
      <xdr:row>79</xdr:row>
      <xdr:rowOff>46990</xdr:rowOff>
    </xdr:to>
    <xdr:sp macro="" textlink="">
      <xdr:nvSpPr>
        <xdr:cNvPr id="433" name="楕円 432"/>
        <xdr:cNvSpPr/>
      </xdr:nvSpPr>
      <xdr:spPr>
        <a:xfrm>
          <a:off x="692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38100</xdr:rowOff>
    </xdr:from>
    <xdr:ext cx="464820" cy="259080"/>
    <xdr:sp macro="" textlink="">
      <xdr:nvSpPr>
        <xdr:cNvPr id="434" name="テキスト ボックス 433"/>
        <xdr:cNvSpPr txBox="1"/>
      </xdr:nvSpPr>
      <xdr:spPr>
        <a:xfrm>
          <a:off x="6737350" y="13582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3" name="テキスト ボックス 442"/>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6" name="テキスト ボックス 445"/>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50" name="テキスト ボックス 449"/>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52" name="テキスト ボックス 451"/>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4" name="テキスト ボックス 453"/>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6" name="テキスト ボックス 45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130175</xdr:rowOff>
    </xdr:from>
    <xdr:to>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133350</xdr:rowOff>
    </xdr:from>
    <xdr:ext cx="534670" cy="254000"/>
    <xdr:sp macro="" textlink="">
      <xdr:nvSpPr>
        <xdr:cNvPr id="459" name="土木費最小値テキスト"/>
        <xdr:cNvSpPr txBox="1"/>
      </xdr:nvSpPr>
      <xdr:spPr>
        <a:xfrm>
          <a:off x="10528300" y="169354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129540</xdr:rowOff>
    </xdr:from>
    <xdr:to>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76835</xdr:rowOff>
    </xdr:from>
    <xdr:ext cx="598805" cy="254000"/>
    <xdr:sp macro="" textlink="">
      <xdr:nvSpPr>
        <xdr:cNvPr id="461" name="土木費最大値テキスト"/>
        <xdr:cNvSpPr txBox="1"/>
      </xdr:nvSpPr>
      <xdr:spPr>
        <a:xfrm>
          <a:off x="10528300" y="15507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dr:col>54</xdr:col>
      <xdr:colOff>101600</xdr:colOff>
      <xdr:row>91</xdr:row>
      <xdr:rowOff>130175</xdr:rowOff>
    </xdr:from>
    <xdr:to>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147955</xdr:rowOff>
    </xdr:from>
    <xdr:to>
      <xdr:col>55</xdr:col>
      <xdr:colOff>0</xdr:colOff>
      <xdr:row>97</xdr:row>
      <xdr:rowOff>47625</xdr:rowOff>
    </xdr:to>
    <xdr:cxnSp macro="">
      <xdr:nvCxnSpPr>
        <xdr:cNvPr id="463" name="直線コネクタ 462"/>
        <xdr:cNvCxnSpPr/>
      </xdr:nvCxnSpPr>
      <xdr:spPr>
        <a:xfrm>
          <a:off x="9639300" y="1660715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105410</xdr:rowOff>
    </xdr:from>
    <xdr:ext cx="534670" cy="259080"/>
    <xdr:sp macro="" textlink="">
      <xdr:nvSpPr>
        <xdr:cNvPr id="464" name="土木費平均値テキスト"/>
        <xdr:cNvSpPr txBox="1"/>
      </xdr:nvSpPr>
      <xdr:spPr>
        <a:xfrm>
          <a:off x="1052830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82550</xdr:rowOff>
    </xdr:from>
    <xdr:to>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147955</xdr:rowOff>
    </xdr:from>
    <xdr:to>
      <xdr:col>50</xdr:col>
      <xdr:colOff>114300</xdr:colOff>
      <xdr:row>96</xdr:row>
      <xdr:rowOff>151765</xdr:rowOff>
    </xdr:to>
    <xdr:cxnSp macro="">
      <xdr:nvCxnSpPr>
        <xdr:cNvPr id="466" name="直線コネクタ 465"/>
        <xdr:cNvCxnSpPr/>
      </xdr:nvCxnSpPr>
      <xdr:spPr>
        <a:xfrm flipV="1">
          <a:off x="8750300" y="166071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20955</xdr:rowOff>
    </xdr:from>
    <xdr:ext cx="529590" cy="254000"/>
    <xdr:sp macro="" textlink="">
      <xdr:nvSpPr>
        <xdr:cNvPr id="468" name="テキスト ボックス 467"/>
        <xdr:cNvSpPr txBox="1"/>
      </xdr:nvSpPr>
      <xdr:spPr>
        <a:xfrm>
          <a:off x="9371965" y="16651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119380</xdr:rowOff>
    </xdr:from>
    <xdr:to>
      <xdr:col>45</xdr:col>
      <xdr:colOff>177800</xdr:colOff>
      <xdr:row>96</xdr:row>
      <xdr:rowOff>151765</xdr:rowOff>
    </xdr:to>
    <xdr:cxnSp macro="">
      <xdr:nvCxnSpPr>
        <xdr:cNvPr id="469" name="直線コネクタ 468"/>
        <xdr:cNvCxnSpPr/>
      </xdr:nvCxnSpPr>
      <xdr:spPr>
        <a:xfrm>
          <a:off x="7861300" y="165785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83185</xdr:rowOff>
    </xdr:from>
    <xdr:to>
      <xdr:col>46</xdr:col>
      <xdr:colOff>38100</xdr:colOff>
      <xdr:row>97</xdr:row>
      <xdr:rowOff>13335</xdr:rowOff>
    </xdr:to>
    <xdr:sp macro="" textlink="">
      <xdr:nvSpPr>
        <xdr:cNvPr id="470" name="フローチャート: 判断 469"/>
        <xdr:cNvSpPr/>
      </xdr:nvSpPr>
      <xdr:spPr>
        <a:xfrm>
          <a:off x="869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29845</xdr:rowOff>
    </xdr:from>
    <xdr:ext cx="529590" cy="254000"/>
    <xdr:sp macro="" textlink="">
      <xdr:nvSpPr>
        <xdr:cNvPr id="471" name="テキスト ボックス 470"/>
        <xdr:cNvSpPr txBox="1"/>
      </xdr:nvSpPr>
      <xdr:spPr>
        <a:xfrm>
          <a:off x="8482965" y="16317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93980</xdr:rowOff>
    </xdr:from>
    <xdr:to>
      <xdr:col>41</xdr:col>
      <xdr:colOff>50800</xdr:colOff>
      <xdr:row>96</xdr:row>
      <xdr:rowOff>119380</xdr:rowOff>
    </xdr:to>
    <xdr:cxnSp macro="">
      <xdr:nvCxnSpPr>
        <xdr:cNvPr id="472" name="直線コネクタ 471"/>
        <xdr:cNvCxnSpPr/>
      </xdr:nvCxnSpPr>
      <xdr:spPr>
        <a:xfrm>
          <a:off x="6972300" y="165531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97790</xdr:rowOff>
    </xdr:from>
    <xdr:to>
      <xdr:col>41</xdr:col>
      <xdr:colOff>101600</xdr:colOff>
      <xdr:row>97</xdr:row>
      <xdr:rowOff>27305</xdr:rowOff>
    </xdr:to>
    <xdr:sp macro="" textlink="">
      <xdr:nvSpPr>
        <xdr:cNvPr id="473" name="フローチャート: 判断 472"/>
        <xdr:cNvSpPr/>
      </xdr:nvSpPr>
      <xdr:spPr>
        <a:xfrm>
          <a:off x="78105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18415</xdr:rowOff>
    </xdr:from>
    <xdr:ext cx="529590" cy="254000"/>
    <xdr:sp macro="" textlink="">
      <xdr:nvSpPr>
        <xdr:cNvPr id="474" name="テキスト ボックス 473"/>
        <xdr:cNvSpPr txBox="1"/>
      </xdr:nvSpPr>
      <xdr:spPr>
        <a:xfrm>
          <a:off x="7593965" y="16649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75" name="フローチャート: 判断 474"/>
        <xdr:cNvSpPr/>
      </xdr:nvSpPr>
      <xdr:spPr>
        <a:xfrm>
          <a:off x="6921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168910</xdr:rowOff>
    </xdr:from>
    <xdr:ext cx="529590" cy="254000"/>
    <xdr:sp macro="" textlink="">
      <xdr:nvSpPr>
        <xdr:cNvPr id="476" name="テキスト ボックス 475"/>
        <xdr:cNvSpPr txBox="1"/>
      </xdr:nvSpPr>
      <xdr:spPr>
        <a:xfrm>
          <a:off x="6704965" y="16628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168275</xdr:rowOff>
    </xdr:from>
    <xdr:to>
      <xdr:col>55</xdr:col>
      <xdr:colOff>50800</xdr:colOff>
      <xdr:row>97</xdr:row>
      <xdr:rowOff>98425</xdr:rowOff>
    </xdr:to>
    <xdr:sp macro="" textlink="">
      <xdr:nvSpPr>
        <xdr:cNvPr id="482" name="楕円 481"/>
        <xdr:cNvSpPr/>
      </xdr:nvSpPr>
      <xdr:spPr>
        <a:xfrm>
          <a:off x="104267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146685</xdr:rowOff>
    </xdr:from>
    <xdr:ext cx="534670" cy="254000"/>
    <xdr:sp macro="" textlink="">
      <xdr:nvSpPr>
        <xdr:cNvPr id="483" name="土木費該当値テキスト"/>
        <xdr:cNvSpPr txBox="1"/>
      </xdr:nvSpPr>
      <xdr:spPr>
        <a:xfrm>
          <a:off x="10528300" y="16605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97790</xdr:rowOff>
    </xdr:from>
    <xdr:to>
      <xdr:col>50</xdr:col>
      <xdr:colOff>165100</xdr:colOff>
      <xdr:row>97</xdr:row>
      <xdr:rowOff>27305</xdr:rowOff>
    </xdr:to>
    <xdr:sp macro="" textlink="">
      <xdr:nvSpPr>
        <xdr:cNvPr id="484" name="楕円 483"/>
        <xdr:cNvSpPr/>
      </xdr:nvSpPr>
      <xdr:spPr>
        <a:xfrm>
          <a:off x="9588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43815</xdr:rowOff>
    </xdr:from>
    <xdr:ext cx="529590" cy="254000"/>
    <xdr:sp macro="" textlink="">
      <xdr:nvSpPr>
        <xdr:cNvPr id="485" name="テキスト ボックス 484"/>
        <xdr:cNvSpPr txBox="1"/>
      </xdr:nvSpPr>
      <xdr:spPr>
        <a:xfrm>
          <a:off x="9371965" y="16331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100965</xdr:rowOff>
    </xdr:from>
    <xdr:to>
      <xdr:col>46</xdr:col>
      <xdr:colOff>38100</xdr:colOff>
      <xdr:row>97</xdr:row>
      <xdr:rowOff>31115</xdr:rowOff>
    </xdr:to>
    <xdr:sp macro="" textlink="">
      <xdr:nvSpPr>
        <xdr:cNvPr id="486" name="楕円 485"/>
        <xdr:cNvSpPr/>
      </xdr:nvSpPr>
      <xdr:spPr>
        <a:xfrm>
          <a:off x="8699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22225</xdr:rowOff>
    </xdr:from>
    <xdr:ext cx="529590" cy="258445"/>
    <xdr:sp macro="" textlink="">
      <xdr:nvSpPr>
        <xdr:cNvPr id="487" name="テキスト ボックス 486"/>
        <xdr:cNvSpPr txBox="1"/>
      </xdr:nvSpPr>
      <xdr:spPr>
        <a:xfrm>
          <a:off x="8482965" y="16652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68580</xdr:rowOff>
    </xdr:from>
    <xdr:to>
      <xdr:col>41</xdr:col>
      <xdr:colOff>101600</xdr:colOff>
      <xdr:row>96</xdr:row>
      <xdr:rowOff>170180</xdr:rowOff>
    </xdr:to>
    <xdr:sp macro="" textlink="">
      <xdr:nvSpPr>
        <xdr:cNvPr id="488" name="楕円 487"/>
        <xdr:cNvSpPr/>
      </xdr:nvSpPr>
      <xdr:spPr>
        <a:xfrm>
          <a:off x="7810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15240</xdr:rowOff>
    </xdr:from>
    <xdr:ext cx="529590" cy="259080"/>
    <xdr:sp macro="" textlink="">
      <xdr:nvSpPr>
        <xdr:cNvPr id="489" name="テキスト ボックス 488"/>
        <xdr:cNvSpPr txBox="1"/>
      </xdr:nvSpPr>
      <xdr:spPr>
        <a:xfrm>
          <a:off x="7593965" y="16302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43180</xdr:rowOff>
    </xdr:from>
    <xdr:to>
      <xdr:col>36</xdr:col>
      <xdr:colOff>165100</xdr:colOff>
      <xdr:row>96</xdr:row>
      <xdr:rowOff>144780</xdr:rowOff>
    </xdr:to>
    <xdr:sp macro="" textlink="">
      <xdr:nvSpPr>
        <xdr:cNvPr id="490" name="楕円 489"/>
        <xdr:cNvSpPr/>
      </xdr:nvSpPr>
      <xdr:spPr>
        <a:xfrm>
          <a:off x="6921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161290</xdr:rowOff>
    </xdr:from>
    <xdr:ext cx="529590" cy="259080"/>
    <xdr:sp macro="" textlink="">
      <xdr:nvSpPr>
        <xdr:cNvPr id="491" name="テキスト ボックス 490"/>
        <xdr:cNvSpPr txBox="1"/>
      </xdr:nvSpPr>
      <xdr:spPr>
        <a:xfrm>
          <a:off x="6704965" y="16277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0" name="テキスト ボックス 49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503" name="テキスト ボックス 502"/>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5" name="テキスト ボックス 504"/>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9" name="テキスト ボックス 508"/>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13" name="テキスト ボックス 512"/>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5" name="テキスト ボックス 51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19685</xdr:rowOff>
    </xdr:from>
    <xdr:to>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123190</xdr:rowOff>
    </xdr:from>
    <xdr:ext cx="469900" cy="254000"/>
    <xdr:sp macro="" textlink="">
      <xdr:nvSpPr>
        <xdr:cNvPr id="518" name="消防費最小値テキスト"/>
        <xdr:cNvSpPr txBox="1"/>
      </xdr:nvSpPr>
      <xdr:spPr>
        <a:xfrm>
          <a:off x="16370300" y="6638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119380</xdr:rowOff>
    </xdr:from>
    <xdr:to>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dr:col>85</xdr:col>
      <xdr:colOff>38100</xdr:colOff>
      <xdr:row>30</xdr:row>
      <xdr:rowOff>19685</xdr:rowOff>
    </xdr:from>
    <xdr:to>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115570</xdr:rowOff>
    </xdr:from>
    <xdr:to>
      <xdr:col>85</xdr:col>
      <xdr:colOff>127000</xdr:colOff>
      <xdr:row>37</xdr:row>
      <xdr:rowOff>153035</xdr:rowOff>
    </xdr:to>
    <xdr:cxnSp macro="">
      <xdr:nvCxnSpPr>
        <xdr:cNvPr id="522" name="直線コネクタ 521"/>
        <xdr:cNvCxnSpPr/>
      </xdr:nvCxnSpPr>
      <xdr:spPr>
        <a:xfrm>
          <a:off x="15481300" y="64592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24130</xdr:rowOff>
    </xdr:from>
    <xdr:ext cx="534670" cy="259080"/>
    <xdr:sp macro="" textlink="">
      <xdr:nvSpPr>
        <xdr:cNvPr id="523"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115570</xdr:rowOff>
    </xdr:from>
    <xdr:to>
      <xdr:col>81</xdr:col>
      <xdr:colOff>50800</xdr:colOff>
      <xdr:row>37</xdr:row>
      <xdr:rowOff>161925</xdr:rowOff>
    </xdr:to>
    <xdr:cxnSp macro="">
      <xdr:nvCxnSpPr>
        <xdr:cNvPr id="525" name="直線コネクタ 524"/>
        <xdr:cNvCxnSpPr/>
      </xdr:nvCxnSpPr>
      <xdr:spPr>
        <a:xfrm flipV="1">
          <a:off x="14592300" y="645922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169545</xdr:rowOff>
    </xdr:from>
    <xdr:to>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29590" cy="259080"/>
    <xdr:sp macro="" textlink="">
      <xdr:nvSpPr>
        <xdr:cNvPr id="527" name="テキスト ボックス 526"/>
        <xdr:cNvSpPr txBox="1"/>
      </xdr:nvSpPr>
      <xdr:spPr>
        <a:xfrm>
          <a:off x="15213965" y="611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158750</xdr:rowOff>
    </xdr:from>
    <xdr:to>
      <xdr:col>76</xdr:col>
      <xdr:colOff>114300</xdr:colOff>
      <xdr:row>37</xdr:row>
      <xdr:rowOff>161925</xdr:rowOff>
    </xdr:to>
    <xdr:cxnSp macro="">
      <xdr:nvCxnSpPr>
        <xdr:cNvPr id="528" name="直線コネクタ 527"/>
        <xdr:cNvCxnSpPr/>
      </xdr:nvCxnSpPr>
      <xdr:spPr>
        <a:xfrm>
          <a:off x="13703300" y="6502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29" name="フローチャート: 判断 528"/>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118745</xdr:rowOff>
    </xdr:from>
    <xdr:ext cx="529590" cy="259080"/>
    <xdr:sp macro="" textlink="">
      <xdr:nvSpPr>
        <xdr:cNvPr id="530" name="テキスト ボックス 529"/>
        <xdr:cNvSpPr txBox="1"/>
      </xdr:nvSpPr>
      <xdr:spPr>
        <a:xfrm>
          <a:off x="14324965" y="6119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140970</xdr:rowOff>
    </xdr:from>
    <xdr:to>
      <xdr:col>71</xdr:col>
      <xdr:colOff>177800</xdr:colOff>
      <xdr:row>37</xdr:row>
      <xdr:rowOff>158750</xdr:rowOff>
    </xdr:to>
    <xdr:cxnSp macro="">
      <xdr:nvCxnSpPr>
        <xdr:cNvPr id="531" name="直線コネクタ 530"/>
        <xdr:cNvCxnSpPr/>
      </xdr:nvCxnSpPr>
      <xdr:spPr>
        <a:xfrm>
          <a:off x="12814300" y="64846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2" name="フローチャート: 判断 531"/>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103505</xdr:rowOff>
    </xdr:from>
    <xdr:ext cx="529590" cy="259080"/>
    <xdr:sp macro="" textlink="">
      <xdr:nvSpPr>
        <xdr:cNvPr id="533" name="テキスト ボックス 532"/>
        <xdr:cNvSpPr txBox="1"/>
      </xdr:nvSpPr>
      <xdr:spPr>
        <a:xfrm>
          <a:off x="13435965" y="6104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166370</xdr:rowOff>
    </xdr:from>
    <xdr:to>
      <xdr:col>67</xdr:col>
      <xdr:colOff>101600</xdr:colOff>
      <xdr:row>37</xdr:row>
      <xdr:rowOff>96520</xdr:rowOff>
    </xdr:to>
    <xdr:sp macro="" textlink="">
      <xdr:nvSpPr>
        <xdr:cNvPr id="534" name="フローチャート: 判断 533"/>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113030</xdr:rowOff>
    </xdr:from>
    <xdr:ext cx="529590" cy="259080"/>
    <xdr:sp macro="" textlink="">
      <xdr:nvSpPr>
        <xdr:cNvPr id="535" name="テキスト ボックス 534"/>
        <xdr:cNvSpPr txBox="1"/>
      </xdr:nvSpPr>
      <xdr:spPr>
        <a:xfrm>
          <a:off x="12546965" y="6113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102235</xdr:rowOff>
    </xdr:from>
    <xdr:to>
      <xdr:col>85</xdr:col>
      <xdr:colOff>177800</xdr:colOff>
      <xdr:row>38</xdr:row>
      <xdr:rowOff>32385</xdr:rowOff>
    </xdr:to>
    <xdr:sp macro="" textlink="">
      <xdr:nvSpPr>
        <xdr:cNvPr id="541" name="楕円 540"/>
        <xdr:cNvSpPr/>
      </xdr:nvSpPr>
      <xdr:spPr>
        <a:xfrm>
          <a:off x="16268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80645</xdr:rowOff>
    </xdr:from>
    <xdr:ext cx="534670" cy="259080"/>
    <xdr:sp macro="" textlink="">
      <xdr:nvSpPr>
        <xdr:cNvPr id="542" name="消防費該当値テキスト"/>
        <xdr:cNvSpPr txBox="1"/>
      </xdr:nvSpPr>
      <xdr:spPr>
        <a:xfrm>
          <a:off x="16370300" y="6424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64770</xdr:rowOff>
    </xdr:from>
    <xdr:to>
      <xdr:col>81</xdr:col>
      <xdr:colOff>101600</xdr:colOff>
      <xdr:row>37</xdr:row>
      <xdr:rowOff>166370</xdr:rowOff>
    </xdr:to>
    <xdr:sp macro="" textlink="">
      <xdr:nvSpPr>
        <xdr:cNvPr id="543" name="楕円 542"/>
        <xdr:cNvSpPr/>
      </xdr:nvSpPr>
      <xdr:spPr>
        <a:xfrm>
          <a:off x="15430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157480</xdr:rowOff>
    </xdr:from>
    <xdr:ext cx="529590" cy="254000"/>
    <xdr:sp macro="" textlink="">
      <xdr:nvSpPr>
        <xdr:cNvPr id="544" name="テキスト ボックス 543"/>
        <xdr:cNvSpPr txBox="1"/>
      </xdr:nvSpPr>
      <xdr:spPr>
        <a:xfrm>
          <a:off x="15213965" y="6501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111125</xdr:rowOff>
    </xdr:from>
    <xdr:to>
      <xdr:col>76</xdr:col>
      <xdr:colOff>165100</xdr:colOff>
      <xdr:row>38</xdr:row>
      <xdr:rowOff>41275</xdr:rowOff>
    </xdr:to>
    <xdr:sp macro="" textlink="">
      <xdr:nvSpPr>
        <xdr:cNvPr id="545" name="楕円 544"/>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32385</xdr:rowOff>
    </xdr:from>
    <xdr:ext cx="529590" cy="254000"/>
    <xdr:sp macro="" textlink="">
      <xdr:nvSpPr>
        <xdr:cNvPr id="546" name="テキスト ボックス 545"/>
        <xdr:cNvSpPr txBox="1"/>
      </xdr:nvSpPr>
      <xdr:spPr>
        <a:xfrm>
          <a:off x="14324965" y="6547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107950</xdr:rowOff>
    </xdr:from>
    <xdr:to>
      <xdr:col>72</xdr:col>
      <xdr:colOff>38100</xdr:colOff>
      <xdr:row>38</xdr:row>
      <xdr:rowOff>38100</xdr:rowOff>
    </xdr:to>
    <xdr:sp macro="" textlink="">
      <xdr:nvSpPr>
        <xdr:cNvPr id="547" name="楕円 546"/>
        <xdr:cNvSpPr/>
      </xdr:nvSpPr>
      <xdr:spPr>
        <a:xfrm>
          <a:off x="13652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29210</xdr:rowOff>
    </xdr:from>
    <xdr:ext cx="529590" cy="254000"/>
    <xdr:sp macro="" textlink="">
      <xdr:nvSpPr>
        <xdr:cNvPr id="548" name="テキスト ボックス 547"/>
        <xdr:cNvSpPr txBox="1"/>
      </xdr:nvSpPr>
      <xdr:spPr>
        <a:xfrm>
          <a:off x="13435965" y="6544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90170</xdr:rowOff>
    </xdr:from>
    <xdr:to>
      <xdr:col>67</xdr:col>
      <xdr:colOff>101600</xdr:colOff>
      <xdr:row>38</xdr:row>
      <xdr:rowOff>20320</xdr:rowOff>
    </xdr:to>
    <xdr:sp macro="" textlink="">
      <xdr:nvSpPr>
        <xdr:cNvPr id="549" name="楕円 548"/>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11430</xdr:rowOff>
    </xdr:from>
    <xdr:ext cx="529590" cy="259080"/>
    <xdr:sp macro="" textlink="">
      <xdr:nvSpPr>
        <xdr:cNvPr id="550" name="テキスト ボックス 549"/>
        <xdr:cNvSpPr txBox="1"/>
      </xdr:nvSpPr>
      <xdr:spPr>
        <a:xfrm>
          <a:off x="12546965" y="6526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62" name="テキスト ボックス 561"/>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0550" cy="254000"/>
    <xdr:sp macro="" textlink="">
      <xdr:nvSpPr>
        <xdr:cNvPr id="566" name="テキスト ボックス 565"/>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8" name="テキスト ボックス 567"/>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70" name="テキスト ボックス 569"/>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2" name="テキスト ボックス 571"/>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23495</xdr:rowOff>
    </xdr:from>
    <xdr:to>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67945</xdr:rowOff>
    </xdr:from>
    <xdr:to>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dr:col>85</xdr:col>
      <xdr:colOff>38100</xdr:colOff>
      <xdr:row>51</xdr:row>
      <xdr:rowOff>23495</xdr:rowOff>
    </xdr:from>
    <xdr:to>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79375</xdr:rowOff>
    </xdr:from>
    <xdr:to>
      <xdr:col>85</xdr:col>
      <xdr:colOff>127000</xdr:colOff>
      <xdr:row>57</xdr:row>
      <xdr:rowOff>80645</xdr:rowOff>
    </xdr:to>
    <xdr:cxnSp macro="">
      <xdr:nvCxnSpPr>
        <xdr:cNvPr id="579" name="直線コネクタ 578"/>
        <xdr:cNvCxnSpPr/>
      </xdr:nvCxnSpPr>
      <xdr:spPr>
        <a:xfrm>
          <a:off x="15481300" y="98520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70485</xdr:rowOff>
    </xdr:from>
    <xdr:ext cx="534670" cy="259080"/>
    <xdr:sp macro="" textlink="">
      <xdr:nvSpPr>
        <xdr:cNvPr id="580"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47625</xdr:rowOff>
    </xdr:from>
    <xdr:to>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8890</xdr:rowOff>
    </xdr:from>
    <xdr:to>
      <xdr:col>81</xdr:col>
      <xdr:colOff>50800</xdr:colOff>
      <xdr:row>57</xdr:row>
      <xdr:rowOff>79375</xdr:rowOff>
    </xdr:to>
    <xdr:cxnSp macro="">
      <xdr:nvCxnSpPr>
        <xdr:cNvPr id="582" name="直線コネクタ 581"/>
        <xdr:cNvCxnSpPr/>
      </xdr:nvCxnSpPr>
      <xdr:spPr>
        <a:xfrm>
          <a:off x="14592300" y="961009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168910</xdr:rowOff>
    </xdr:from>
    <xdr:ext cx="529590" cy="254000"/>
    <xdr:sp macro="" textlink="">
      <xdr:nvSpPr>
        <xdr:cNvPr id="584" name="テキスト ボックス 583"/>
        <xdr:cNvSpPr txBox="1"/>
      </xdr:nvSpPr>
      <xdr:spPr>
        <a:xfrm>
          <a:off x="15213965" y="9427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8890</xdr:rowOff>
    </xdr:from>
    <xdr:to>
      <xdr:col>76</xdr:col>
      <xdr:colOff>114300</xdr:colOff>
      <xdr:row>57</xdr:row>
      <xdr:rowOff>86995</xdr:rowOff>
    </xdr:to>
    <xdr:cxnSp macro="">
      <xdr:nvCxnSpPr>
        <xdr:cNvPr id="585" name="直線コネクタ 584"/>
        <xdr:cNvCxnSpPr/>
      </xdr:nvCxnSpPr>
      <xdr:spPr>
        <a:xfrm flipV="1">
          <a:off x="13703300" y="961009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41910</xdr:rowOff>
    </xdr:from>
    <xdr:to>
      <xdr:col>76</xdr:col>
      <xdr:colOff>165100</xdr:colOff>
      <xdr:row>56</xdr:row>
      <xdr:rowOff>143510</xdr:rowOff>
    </xdr:to>
    <xdr:sp macro="" textlink="">
      <xdr:nvSpPr>
        <xdr:cNvPr id="586" name="フローチャート: 判断 585"/>
        <xdr:cNvSpPr/>
      </xdr:nvSpPr>
      <xdr:spPr>
        <a:xfrm>
          <a:off x="1454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134620</xdr:rowOff>
    </xdr:from>
    <xdr:ext cx="529590" cy="254000"/>
    <xdr:sp macro="" textlink="">
      <xdr:nvSpPr>
        <xdr:cNvPr id="587" name="テキスト ボックス 586"/>
        <xdr:cNvSpPr txBox="1"/>
      </xdr:nvSpPr>
      <xdr:spPr>
        <a:xfrm>
          <a:off x="14324965" y="9735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37465</xdr:rowOff>
    </xdr:from>
    <xdr:to>
      <xdr:col>71</xdr:col>
      <xdr:colOff>177800</xdr:colOff>
      <xdr:row>57</xdr:row>
      <xdr:rowOff>86995</xdr:rowOff>
    </xdr:to>
    <xdr:cxnSp macro="">
      <xdr:nvCxnSpPr>
        <xdr:cNvPr id="588" name="直線コネクタ 587"/>
        <xdr:cNvCxnSpPr/>
      </xdr:nvCxnSpPr>
      <xdr:spPr>
        <a:xfrm>
          <a:off x="12814300" y="98101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95885</xdr:rowOff>
    </xdr:from>
    <xdr:to>
      <xdr:col>72</xdr:col>
      <xdr:colOff>38100</xdr:colOff>
      <xdr:row>57</xdr:row>
      <xdr:rowOff>26035</xdr:rowOff>
    </xdr:to>
    <xdr:sp macro="" textlink="">
      <xdr:nvSpPr>
        <xdr:cNvPr id="589" name="フローチャート: 判断 588"/>
        <xdr:cNvSpPr/>
      </xdr:nvSpPr>
      <xdr:spPr>
        <a:xfrm>
          <a:off x="13652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42545</xdr:rowOff>
    </xdr:from>
    <xdr:ext cx="529590" cy="254000"/>
    <xdr:sp macro="" textlink="">
      <xdr:nvSpPr>
        <xdr:cNvPr id="590" name="テキスト ボックス 589"/>
        <xdr:cNvSpPr txBox="1"/>
      </xdr:nvSpPr>
      <xdr:spPr>
        <a:xfrm>
          <a:off x="13435965" y="9472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74930</xdr:rowOff>
    </xdr:from>
    <xdr:to>
      <xdr:col>67</xdr:col>
      <xdr:colOff>101600</xdr:colOff>
      <xdr:row>57</xdr:row>
      <xdr:rowOff>5080</xdr:rowOff>
    </xdr:to>
    <xdr:sp macro="" textlink="">
      <xdr:nvSpPr>
        <xdr:cNvPr id="591" name="フローチャート: 判断 590"/>
        <xdr:cNvSpPr/>
      </xdr:nvSpPr>
      <xdr:spPr>
        <a:xfrm>
          <a:off x="1276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21590</xdr:rowOff>
    </xdr:from>
    <xdr:ext cx="529590" cy="259080"/>
    <xdr:sp macro="" textlink="">
      <xdr:nvSpPr>
        <xdr:cNvPr id="592" name="テキスト ボックス 591"/>
        <xdr:cNvSpPr txBox="1"/>
      </xdr:nvSpPr>
      <xdr:spPr>
        <a:xfrm>
          <a:off x="12546965" y="9451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29845</xdr:rowOff>
    </xdr:from>
    <xdr:to>
      <xdr:col>85</xdr:col>
      <xdr:colOff>177800</xdr:colOff>
      <xdr:row>57</xdr:row>
      <xdr:rowOff>132080</xdr:rowOff>
    </xdr:to>
    <xdr:sp macro="" textlink="">
      <xdr:nvSpPr>
        <xdr:cNvPr id="598" name="楕円 597"/>
        <xdr:cNvSpPr/>
      </xdr:nvSpPr>
      <xdr:spPr>
        <a:xfrm>
          <a:off x="162687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8255</xdr:rowOff>
    </xdr:from>
    <xdr:ext cx="534670" cy="254000"/>
    <xdr:sp macro="" textlink="">
      <xdr:nvSpPr>
        <xdr:cNvPr id="599" name="教育費該当値テキスト"/>
        <xdr:cNvSpPr txBox="1"/>
      </xdr:nvSpPr>
      <xdr:spPr>
        <a:xfrm>
          <a:off x="16370300" y="97809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29210</xdr:rowOff>
    </xdr:from>
    <xdr:to>
      <xdr:col>81</xdr:col>
      <xdr:colOff>101600</xdr:colOff>
      <xdr:row>57</xdr:row>
      <xdr:rowOff>130175</xdr:rowOff>
    </xdr:to>
    <xdr:sp macro="" textlink="">
      <xdr:nvSpPr>
        <xdr:cNvPr id="600" name="楕円 599"/>
        <xdr:cNvSpPr/>
      </xdr:nvSpPr>
      <xdr:spPr>
        <a:xfrm>
          <a:off x="15430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121285</xdr:rowOff>
    </xdr:from>
    <xdr:ext cx="529590" cy="254000"/>
    <xdr:sp macro="" textlink="">
      <xdr:nvSpPr>
        <xdr:cNvPr id="601" name="テキスト ボックス 600"/>
        <xdr:cNvSpPr txBox="1"/>
      </xdr:nvSpPr>
      <xdr:spPr>
        <a:xfrm>
          <a:off x="15213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129540</xdr:rowOff>
    </xdr:from>
    <xdr:to>
      <xdr:col>76</xdr:col>
      <xdr:colOff>165100</xdr:colOff>
      <xdr:row>56</xdr:row>
      <xdr:rowOff>59690</xdr:rowOff>
    </xdr:to>
    <xdr:sp macro="" textlink="">
      <xdr:nvSpPr>
        <xdr:cNvPr id="602" name="楕円 601"/>
        <xdr:cNvSpPr/>
      </xdr:nvSpPr>
      <xdr:spPr>
        <a:xfrm>
          <a:off x="14541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76200</xdr:rowOff>
    </xdr:from>
    <xdr:ext cx="529590" cy="254000"/>
    <xdr:sp macro="" textlink="">
      <xdr:nvSpPr>
        <xdr:cNvPr id="603" name="テキスト ボックス 602"/>
        <xdr:cNvSpPr txBox="1"/>
      </xdr:nvSpPr>
      <xdr:spPr>
        <a:xfrm>
          <a:off x="14324965" y="9334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36195</xdr:rowOff>
    </xdr:from>
    <xdr:to>
      <xdr:col>72</xdr:col>
      <xdr:colOff>38100</xdr:colOff>
      <xdr:row>57</xdr:row>
      <xdr:rowOff>137795</xdr:rowOff>
    </xdr:to>
    <xdr:sp macro="" textlink="">
      <xdr:nvSpPr>
        <xdr:cNvPr id="604" name="楕円 603"/>
        <xdr:cNvSpPr/>
      </xdr:nvSpPr>
      <xdr:spPr>
        <a:xfrm>
          <a:off x="13652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128905</xdr:rowOff>
    </xdr:from>
    <xdr:ext cx="529590" cy="259080"/>
    <xdr:sp macro="" textlink="">
      <xdr:nvSpPr>
        <xdr:cNvPr id="605" name="テキスト ボックス 604"/>
        <xdr:cNvSpPr txBox="1"/>
      </xdr:nvSpPr>
      <xdr:spPr>
        <a:xfrm>
          <a:off x="13435965" y="9901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158115</xdr:rowOff>
    </xdr:from>
    <xdr:to>
      <xdr:col>67</xdr:col>
      <xdr:colOff>101600</xdr:colOff>
      <xdr:row>57</xdr:row>
      <xdr:rowOff>88265</xdr:rowOff>
    </xdr:to>
    <xdr:sp macro="" textlink="">
      <xdr:nvSpPr>
        <xdr:cNvPr id="606" name="楕円 605"/>
        <xdr:cNvSpPr/>
      </xdr:nvSpPr>
      <xdr:spPr>
        <a:xfrm>
          <a:off x="12763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79375</xdr:rowOff>
    </xdr:from>
    <xdr:ext cx="529590" cy="258445"/>
    <xdr:sp macro="" textlink="">
      <xdr:nvSpPr>
        <xdr:cNvPr id="607" name="テキスト ボックス 606"/>
        <xdr:cNvSpPr txBox="1"/>
      </xdr:nvSpPr>
      <xdr:spPr>
        <a:xfrm>
          <a:off x="12546965" y="9852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6" name="テキスト ボックス 615"/>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9" name="テキスト ボックス 618"/>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23" name="テキスト ボックス 622"/>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27" name="テキスト ボックス 626"/>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9" name="テキスト ボックス 628"/>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32385</xdr:rowOff>
    </xdr:from>
    <xdr:to>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dr:col>85</xdr:col>
      <xdr:colOff>38100</xdr:colOff>
      <xdr:row>71</xdr:row>
      <xdr:rowOff>32385</xdr:rowOff>
    </xdr:from>
    <xdr:to>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75565</xdr:rowOff>
    </xdr:from>
    <xdr:to>
      <xdr:col>85</xdr:col>
      <xdr:colOff>127000</xdr:colOff>
      <xdr:row>77</xdr:row>
      <xdr:rowOff>165100</xdr:rowOff>
    </xdr:to>
    <xdr:cxnSp macro="">
      <xdr:nvCxnSpPr>
        <xdr:cNvPr id="636" name="直線コネクタ 635"/>
        <xdr:cNvCxnSpPr/>
      </xdr:nvCxnSpPr>
      <xdr:spPr>
        <a:xfrm flipV="1">
          <a:off x="15481300" y="12934315"/>
          <a:ext cx="8382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75565</xdr:rowOff>
    </xdr:from>
    <xdr:ext cx="469900" cy="254000"/>
    <xdr:sp macro="" textlink="">
      <xdr:nvSpPr>
        <xdr:cNvPr id="637" name="災害復旧費平均値テキスト"/>
        <xdr:cNvSpPr txBox="1"/>
      </xdr:nvSpPr>
      <xdr:spPr>
        <a:xfrm>
          <a:off x="16370300" y="134486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97790</xdr:rowOff>
    </xdr:from>
    <xdr:to>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165100</xdr:rowOff>
    </xdr:from>
    <xdr:to>
      <xdr:col>81</xdr:col>
      <xdr:colOff>50800</xdr:colOff>
      <xdr:row>78</xdr:row>
      <xdr:rowOff>136525</xdr:rowOff>
    </xdr:to>
    <xdr:cxnSp macro="">
      <xdr:nvCxnSpPr>
        <xdr:cNvPr id="639" name="直線コネクタ 638"/>
        <xdr:cNvCxnSpPr/>
      </xdr:nvCxnSpPr>
      <xdr:spPr>
        <a:xfrm flipV="1">
          <a:off x="14592300" y="13366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111760</xdr:rowOff>
    </xdr:from>
    <xdr:to>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33020</xdr:rowOff>
    </xdr:from>
    <xdr:ext cx="464820" cy="259080"/>
    <xdr:sp macro="" textlink="">
      <xdr:nvSpPr>
        <xdr:cNvPr id="641" name="テキスト ボックス 640"/>
        <xdr:cNvSpPr txBox="1"/>
      </xdr:nvSpPr>
      <xdr:spPr>
        <a:xfrm>
          <a:off x="15246350" y="13577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136525</xdr:rowOff>
    </xdr:from>
    <xdr:to>
      <xdr:col>76</xdr:col>
      <xdr:colOff>114300</xdr:colOff>
      <xdr:row>79</xdr:row>
      <xdr:rowOff>10160</xdr:rowOff>
    </xdr:to>
    <xdr:cxnSp macro="">
      <xdr:nvCxnSpPr>
        <xdr:cNvPr id="642" name="直線コネクタ 641"/>
        <xdr:cNvCxnSpPr/>
      </xdr:nvCxnSpPr>
      <xdr:spPr>
        <a:xfrm flipV="1">
          <a:off x="13703300" y="13509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133985</xdr:rowOff>
    </xdr:from>
    <xdr:to>
      <xdr:col>76</xdr:col>
      <xdr:colOff>165100</xdr:colOff>
      <xdr:row>79</xdr:row>
      <xdr:rowOff>64135</xdr:rowOff>
    </xdr:to>
    <xdr:sp macro="" textlink="">
      <xdr:nvSpPr>
        <xdr:cNvPr id="643" name="フローチャート: 判断 642"/>
        <xdr:cNvSpPr/>
      </xdr:nvSpPr>
      <xdr:spPr>
        <a:xfrm>
          <a:off x="1454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55245</xdr:rowOff>
    </xdr:from>
    <xdr:ext cx="464820" cy="254000"/>
    <xdr:sp macro="" textlink="">
      <xdr:nvSpPr>
        <xdr:cNvPr id="644" name="テキスト ボックス 643"/>
        <xdr:cNvSpPr txBox="1"/>
      </xdr:nvSpPr>
      <xdr:spPr>
        <a:xfrm>
          <a:off x="14357350" y="13599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6350</xdr:rowOff>
    </xdr:from>
    <xdr:to>
      <xdr:col>71</xdr:col>
      <xdr:colOff>177800</xdr:colOff>
      <xdr:row>79</xdr:row>
      <xdr:rowOff>10160</xdr:rowOff>
    </xdr:to>
    <xdr:cxnSp macro="">
      <xdr:nvCxnSpPr>
        <xdr:cNvPr id="645" name="直線コネクタ 644"/>
        <xdr:cNvCxnSpPr/>
      </xdr:nvCxnSpPr>
      <xdr:spPr>
        <a:xfrm>
          <a:off x="12814300" y="13550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38735</xdr:rowOff>
    </xdr:to>
    <xdr:sp macro="" textlink="">
      <xdr:nvSpPr>
        <xdr:cNvPr id="646" name="フローチャート: 判断 645"/>
        <xdr:cNvSpPr/>
      </xdr:nvSpPr>
      <xdr:spPr>
        <a:xfrm>
          <a:off x="136525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55245</xdr:rowOff>
    </xdr:from>
    <xdr:ext cx="464820" cy="254000"/>
    <xdr:sp macro="" textlink="">
      <xdr:nvSpPr>
        <xdr:cNvPr id="647" name="テキスト ボックス 646"/>
        <xdr:cNvSpPr txBox="1"/>
      </xdr:nvSpPr>
      <xdr:spPr>
        <a:xfrm>
          <a:off x="13468350" y="132568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76835</xdr:rowOff>
    </xdr:from>
    <xdr:to>
      <xdr:col>67</xdr:col>
      <xdr:colOff>101600</xdr:colOff>
      <xdr:row>79</xdr:row>
      <xdr:rowOff>6985</xdr:rowOff>
    </xdr:to>
    <xdr:sp macro="" textlink="">
      <xdr:nvSpPr>
        <xdr:cNvPr id="648" name="フローチャート: 判断 647"/>
        <xdr:cNvSpPr/>
      </xdr:nvSpPr>
      <xdr:spPr>
        <a:xfrm>
          <a:off x="12763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23495</xdr:rowOff>
    </xdr:from>
    <xdr:ext cx="464820" cy="259080"/>
    <xdr:sp macro="" textlink="">
      <xdr:nvSpPr>
        <xdr:cNvPr id="649" name="テキスト ボックス 648"/>
        <xdr:cNvSpPr txBox="1"/>
      </xdr:nvSpPr>
      <xdr:spPr>
        <a:xfrm>
          <a:off x="12579350" y="13225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24765</xdr:rowOff>
    </xdr:from>
    <xdr:to>
      <xdr:col>85</xdr:col>
      <xdr:colOff>177800</xdr:colOff>
      <xdr:row>75</xdr:row>
      <xdr:rowOff>126365</xdr:rowOff>
    </xdr:to>
    <xdr:sp macro="" textlink="">
      <xdr:nvSpPr>
        <xdr:cNvPr id="655" name="楕円 654"/>
        <xdr:cNvSpPr/>
      </xdr:nvSpPr>
      <xdr:spPr>
        <a:xfrm>
          <a:off x="162687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47625</xdr:rowOff>
    </xdr:from>
    <xdr:ext cx="534670" cy="259080"/>
    <xdr:sp macro="" textlink="">
      <xdr:nvSpPr>
        <xdr:cNvPr id="656" name="災害復旧費該当値テキスト"/>
        <xdr:cNvSpPr txBox="1"/>
      </xdr:nvSpPr>
      <xdr:spPr>
        <a:xfrm>
          <a:off x="16370300" y="12734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114300</xdr:rowOff>
    </xdr:from>
    <xdr:to>
      <xdr:col>81</xdr:col>
      <xdr:colOff>101600</xdr:colOff>
      <xdr:row>78</xdr:row>
      <xdr:rowOff>44450</xdr:rowOff>
    </xdr:to>
    <xdr:sp macro="" textlink="">
      <xdr:nvSpPr>
        <xdr:cNvPr id="657" name="楕円 656"/>
        <xdr:cNvSpPr/>
      </xdr:nvSpPr>
      <xdr:spPr>
        <a:xfrm>
          <a:off x="15430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60960</xdr:rowOff>
    </xdr:from>
    <xdr:ext cx="529590" cy="259080"/>
    <xdr:sp macro="" textlink="">
      <xdr:nvSpPr>
        <xdr:cNvPr id="658" name="テキスト ボックス 657"/>
        <xdr:cNvSpPr txBox="1"/>
      </xdr:nvSpPr>
      <xdr:spPr>
        <a:xfrm>
          <a:off x="15213965" y="13091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15875</xdr:rowOff>
    </xdr:to>
    <xdr:sp macro="" textlink="">
      <xdr:nvSpPr>
        <xdr:cNvPr id="659" name="楕円 658"/>
        <xdr:cNvSpPr/>
      </xdr:nvSpPr>
      <xdr:spPr>
        <a:xfrm>
          <a:off x="14541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32385</xdr:rowOff>
    </xdr:from>
    <xdr:ext cx="464820" cy="254000"/>
    <xdr:sp macro="" textlink="">
      <xdr:nvSpPr>
        <xdr:cNvPr id="660" name="テキスト ボックス 659"/>
        <xdr:cNvSpPr txBox="1"/>
      </xdr:nvSpPr>
      <xdr:spPr>
        <a:xfrm>
          <a:off x="14357350" y="132340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130810</xdr:rowOff>
    </xdr:from>
    <xdr:to>
      <xdr:col>72</xdr:col>
      <xdr:colOff>38100</xdr:colOff>
      <xdr:row>79</xdr:row>
      <xdr:rowOff>60960</xdr:rowOff>
    </xdr:to>
    <xdr:sp macro="" textlink="">
      <xdr:nvSpPr>
        <xdr:cNvPr id="661" name="楕円 660"/>
        <xdr:cNvSpPr/>
      </xdr:nvSpPr>
      <xdr:spPr>
        <a:xfrm>
          <a:off x="13652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52070</xdr:rowOff>
    </xdr:from>
    <xdr:ext cx="464820" cy="254000"/>
    <xdr:sp macro="" textlink="">
      <xdr:nvSpPr>
        <xdr:cNvPr id="662" name="テキスト ボックス 661"/>
        <xdr:cNvSpPr txBox="1"/>
      </xdr:nvSpPr>
      <xdr:spPr>
        <a:xfrm>
          <a:off x="13468350" y="13596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127000</xdr:rowOff>
    </xdr:from>
    <xdr:to>
      <xdr:col>67</xdr:col>
      <xdr:colOff>101600</xdr:colOff>
      <xdr:row>79</xdr:row>
      <xdr:rowOff>57150</xdr:rowOff>
    </xdr:to>
    <xdr:sp macro="" textlink="">
      <xdr:nvSpPr>
        <xdr:cNvPr id="663" name="楕円 662"/>
        <xdr:cNvSpPr/>
      </xdr:nvSpPr>
      <xdr:spPr>
        <a:xfrm>
          <a:off x="12763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48260</xdr:rowOff>
    </xdr:from>
    <xdr:ext cx="464820" cy="259080"/>
    <xdr:sp macro="" textlink="">
      <xdr:nvSpPr>
        <xdr:cNvPr id="664" name="テキスト ボックス 663"/>
        <xdr:cNvSpPr txBox="1"/>
      </xdr:nvSpPr>
      <xdr:spPr>
        <a:xfrm>
          <a:off x="12579350" y="13592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3" name="テキスト ボックス 67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6" name="テキスト ボックス 675"/>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78" name="テキスト ボックス 677"/>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80" name="テキスト ボックス 679"/>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82" name="テキスト ボックス 681"/>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4" name="テキスト ボックス 683"/>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6" name="テキスト ボックス 68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81915</xdr:rowOff>
    </xdr:from>
    <xdr:to>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125730</xdr:rowOff>
    </xdr:from>
    <xdr:to>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29210</xdr:rowOff>
    </xdr:from>
    <xdr:ext cx="598805" cy="254000"/>
    <xdr:sp macro="" textlink="">
      <xdr:nvSpPr>
        <xdr:cNvPr id="691" name="公債費最大値テキスト"/>
        <xdr:cNvSpPr txBox="1"/>
      </xdr:nvSpPr>
      <xdr:spPr>
        <a:xfrm>
          <a:off x="16370300" y="15288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dr:col>85</xdr:col>
      <xdr:colOff>38100</xdr:colOff>
      <xdr:row>90</xdr:row>
      <xdr:rowOff>81915</xdr:rowOff>
    </xdr:from>
    <xdr:to>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55245</xdr:rowOff>
    </xdr:from>
    <xdr:to>
      <xdr:col>85</xdr:col>
      <xdr:colOff>127000</xdr:colOff>
      <xdr:row>97</xdr:row>
      <xdr:rowOff>83185</xdr:rowOff>
    </xdr:to>
    <xdr:cxnSp macro="">
      <xdr:nvCxnSpPr>
        <xdr:cNvPr id="693" name="直線コネクタ 692"/>
        <xdr:cNvCxnSpPr/>
      </xdr:nvCxnSpPr>
      <xdr:spPr>
        <a:xfrm flipV="1">
          <a:off x="15481300" y="166858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48260</xdr:rowOff>
    </xdr:from>
    <xdr:ext cx="534670" cy="259080"/>
    <xdr:sp macro="" textlink="">
      <xdr:nvSpPr>
        <xdr:cNvPr id="694"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69850</xdr:rowOff>
    </xdr:from>
    <xdr:to>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75565</xdr:rowOff>
    </xdr:from>
    <xdr:to>
      <xdr:col>81</xdr:col>
      <xdr:colOff>50800</xdr:colOff>
      <xdr:row>97</xdr:row>
      <xdr:rowOff>83185</xdr:rowOff>
    </xdr:to>
    <xdr:cxnSp macro="">
      <xdr:nvCxnSpPr>
        <xdr:cNvPr id="696" name="直線コネクタ 695"/>
        <xdr:cNvCxnSpPr/>
      </xdr:nvCxnSpPr>
      <xdr:spPr>
        <a:xfrm>
          <a:off x="14592300" y="16706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159385</xdr:rowOff>
    </xdr:from>
    <xdr:ext cx="529590" cy="258445"/>
    <xdr:sp macro="" textlink="">
      <xdr:nvSpPr>
        <xdr:cNvPr id="698" name="テキスト ボックス 697"/>
        <xdr:cNvSpPr txBox="1"/>
      </xdr:nvSpPr>
      <xdr:spPr>
        <a:xfrm>
          <a:off x="15213965" y="16790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71755</xdr:rowOff>
    </xdr:from>
    <xdr:to>
      <xdr:col>76</xdr:col>
      <xdr:colOff>114300</xdr:colOff>
      <xdr:row>97</xdr:row>
      <xdr:rowOff>75565</xdr:rowOff>
    </xdr:to>
    <xdr:cxnSp macro="">
      <xdr:nvCxnSpPr>
        <xdr:cNvPr id="699" name="直線コネクタ 698"/>
        <xdr:cNvCxnSpPr/>
      </xdr:nvCxnSpPr>
      <xdr:spPr>
        <a:xfrm>
          <a:off x="13703300" y="16702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84455</xdr:rowOff>
    </xdr:from>
    <xdr:to>
      <xdr:col>76</xdr:col>
      <xdr:colOff>165100</xdr:colOff>
      <xdr:row>98</xdr:row>
      <xdr:rowOff>14605</xdr:rowOff>
    </xdr:to>
    <xdr:sp macro="" textlink="">
      <xdr:nvSpPr>
        <xdr:cNvPr id="700" name="フローチャート: 判断 699"/>
        <xdr:cNvSpPr/>
      </xdr:nvSpPr>
      <xdr:spPr>
        <a:xfrm>
          <a:off x="1454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6350</xdr:rowOff>
    </xdr:from>
    <xdr:ext cx="529590" cy="254000"/>
    <xdr:sp macro="" textlink="">
      <xdr:nvSpPr>
        <xdr:cNvPr id="701" name="テキスト ボックス 700"/>
        <xdr:cNvSpPr txBox="1"/>
      </xdr:nvSpPr>
      <xdr:spPr>
        <a:xfrm>
          <a:off x="14324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71755</xdr:rowOff>
    </xdr:from>
    <xdr:to>
      <xdr:col>71</xdr:col>
      <xdr:colOff>177800</xdr:colOff>
      <xdr:row>97</xdr:row>
      <xdr:rowOff>76200</xdr:rowOff>
    </xdr:to>
    <xdr:cxnSp macro="">
      <xdr:nvCxnSpPr>
        <xdr:cNvPr id="702" name="直線コネクタ 701"/>
        <xdr:cNvCxnSpPr/>
      </xdr:nvCxnSpPr>
      <xdr:spPr>
        <a:xfrm flipV="1">
          <a:off x="12814300" y="167024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90170</xdr:rowOff>
    </xdr:from>
    <xdr:to>
      <xdr:col>72</xdr:col>
      <xdr:colOff>38100</xdr:colOff>
      <xdr:row>98</xdr:row>
      <xdr:rowOff>20320</xdr:rowOff>
    </xdr:to>
    <xdr:sp macro="" textlink="">
      <xdr:nvSpPr>
        <xdr:cNvPr id="703" name="フローチャート: 判断 702"/>
        <xdr:cNvSpPr/>
      </xdr:nvSpPr>
      <xdr:spPr>
        <a:xfrm>
          <a:off x="13652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11430</xdr:rowOff>
    </xdr:from>
    <xdr:ext cx="529590" cy="259080"/>
    <xdr:sp macro="" textlink="">
      <xdr:nvSpPr>
        <xdr:cNvPr id="704" name="テキスト ボックス 703"/>
        <xdr:cNvSpPr txBox="1"/>
      </xdr:nvSpPr>
      <xdr:spPr>
        <a:xfrm>
          <a:off x="13435965" y="16813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92710</xdr:rowOff>
    </xdr:from>
    <xdr:to>
      <xdr:col>67</xdr:col>
      <xdr:colOff>101600</xdr:colOff>
      <xdr:row>98</xdr:row>
      <xdr:rowOff>22860</xdr:rowOff>
    </xdr:to>
    <xdr:sp macro="" textlink="">
      <xdr:nvSpPr>
        <xdr:cNvPr id="705" name="フローチャート: 判断 704"/>
        <xdr:cNvSpPr/>
      </xdr:nvSpPr>
      <xdr:spPr>
        <a:xfrm>
          <a:off x="12763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13970</xdr:rowOff>
    </xdr:from>
    <xdr:ext cx="529590" cy="259080"/>
    <xdr:sp macro="" textlink="">
      <xdr:nvSpPr>
        <xdr:cNvPr id="706" name="テキスト ボックス 705"/>
        <xdr:cNvSpPr txBox="1"/>
      </xdr:nvSpPr>
      <xdr:spPr>
        <a:xfrm>
          <a:off x="12546965" y="16816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4445</xdr:rowOff>
    </xdr:from>
    <xdr:to>
      <xdr:col>85</xdr:col>
      <xdr:colOff>177800</xdr:colOff>
      <xdr:row>97</xdr:row>
      <xdr:rowOff>106045</xdr:rowOff>
    </xdr:to>
    <xdr:sp macro="" textlink="">
      <xdr:nvSpPr>
        <xdr:cNvPr id="712" name="楕円 711"/>
        <xdr:cNvSpPr/>
      </xdr:nvSpPr>
      <xdr:spPr>
        <a:xfrm>
          <a:off x="162687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27305</xdr:rowOff>
    </xdr:from>
    <xdr:ext cx="534670" cy="259080"/>
    <xdr:sp macro="" textlink="">
      <xdr:nvSpPr>
        <xdr:cNvPr id="713" name="公債費該当値テキスト"/>
        <xdr:cNvSpPr txBox="1"/>
      </xdr:nvSpPr>
      <xdr:spPr>
        <a:xfrm>
          <a:off x="16370300" y="1648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32385</xdr:rowOff>
    </xdr:from>
    <xdr:to>
      <xdr:col>81</xdr:col>
      <xdr:colOff>101600</xdr:colOff>
      <xdr:row>97</xdr:row>
      <xdr:rowOff>133985</xdr:rowOff>
    </xdr:to>
    <xdr:sp macro="" textlink="">
      <xdr:nvSpPr>
        <xdr:cNvPr id="714" name="楕円 713"/>
        <xdr:cNvSpPr/>
      </xdr:nvSpPr>
      <xdr:spPr>
        <a:xfrm>
          <a:off x="15430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150495</xdr:rowOff>
    </xdr:from>
    <xdr:ext cx="529590" cy="259080"/>
    <xdr:sp macro="" textlink="">
      <xdr:nvSpPr>
        <xdr:cNvPr id="715" name="テキスト ボックス 714"/>
        <xdr:cNvSpPr txBox="1"/>
      </xdr:nvSpPr>
      <xdr:spPr>
        <a:xfrm>
          <a:off x="15213965" y="16438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24765</xdr:rowOff>
    </xdr:from>
    <xdr:to>
      <xdr:col>76</xdr:col>
      <xdr:colOff>165100</xdr:colOff>
      <xdr:row>97</xdr:row>
      <xdr:rowOff>126365</xdr:rowOff>
    </xdr:to>
    <xdr:sp macro="" textlink="">
      <xdr:nvSpPr>
        <xdr:cNvPr id="716" name="楕円 715"/>
        <xdr:cNvSpPr/>
      </xdr:nvSpPr>
      <xdr:spPr>
        <a:xfrm>
          <a:off x="1454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143510</xdr:rowOff>
    </xdr:from>
    <xdr:ext cx="529590" cy="254000"/>
    <xdr:sp macro="" textlink="">
      <xdr:nvSpPr>
        <xdr:cNvPr id="717" name="テキスト ボックス 716"/>
        <xdr:cNvSpPr txBox="1"/>
      </xdr:nvSpPr>
      <xdr:spPr>
        <a:xfrm>
          <a:off x="14324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20955</xdr:rowOff>
    </xdr:from>
    <xdr:to>
      <xdr:col>72</xdr:col>
      <xdr:colOff>38100</xdr:colOff>
      <xdr:row>97</xdr:row>
      <xdr:rowOff>122555</xdr:rowOff>
    </xdr:to>
    <xdr:sp macro="" textlink="">
      <xdr:nvSpPr>
        <xdr:cNvPr id="718" name="楕円 717"/>
        <xdr:cNvSpPr/>
      </xdr:nvSpPr>
      <xdr:spPr>
        <a:xfrm>
          <a:off x="13652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139065</xdr:rowOff>
    </xdr:from>
    <xdr:ext cx="529590" cy="259080"/>
    <xdr:sp macro="" textlink="">
      <xdr:nvSpPr>
        <xdr:cNvPr id="719" name="テキスト ボックス 718"/>
        <xdr:cNvSpPr txBox="1"/>
      </xdr:nvSpPr>
      <xdr:spPr>
        <a:xfrm>
          <a:off x="13435965" y="16426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25400</xdr:rowOff>
    </xdr:from>
    <xdr:to>
      <xdr:col>67</xdr:col>
      <xdr:colOff>101600</xdr:colOff>
      <xdr:row>97</xdr:row>
      <xdr:rowOff>127000</xdr:rowOff>
    </xdr:to>
    <xdr:sp macro="" textlink="">
      <xdr:nvSpPr>
        <xdr:cNvPr id="720" name="楕円 719"/>
        <xdr:cNvSpPr/>
      </xdr:nvSpPr>
      <xdr:spPr>
        <a:xfrm>
          <a:off x="12763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143510</xdr:rowOff>
    </xdr:from>
    <xdr:ext cx="529590" cy="254000"/>
    <xdr:sp macro="" textlink="">
      <xdr:nvSpPr>
        <xdr:cNvPr id="721" name="テキスト ボックス 720"/>
        <xdr:cNvSpPr txBox="1"/>
      </xdr:nvSpPr>
      <xdr:spPr>
        <a:xfrm>
          <a:off x="12546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3840" cy="254000"/>
    <xdr:sp macro="" textlink="">
      <xdr:nvSpPr>
        <xdr:cNvPr id="733" name="テキスト ボックス 732"/>
        <xdr:cNvSpPr txBox="1"/>
      </xdr:nvSpPr>
      <xdr:spPr>
        <a:xfrm>
          <a:off x="18039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35" name="テキスト ボックス 734"/>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4000"/>
    <xdr:sp macro="" textlink="">
      <xdr:nvSpPr>
        <xdr:cNvPr id="737" name="テキスト ボックス 736"/>
        <xdr:cNvSpPr txBox="1"/>
      </xdr:nvSpPr>
      <xdr:spPr>
        <a:xfrm>
          <a:off x="17756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9" name="テキスト ボックス 73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34670" cy="254000"/>
    <xdr:sp macro="" textlink="">
      <xdr:nvSpPr>
        <xdr:cNvPr id="744" name="諸支出金最大値テキスト"/>
        <xdr:cNvSpPr txBox="1"/>
      </xdr:nvSpPr>
      <xdr:spPr>
        <a:xfrm>
          <a:off x="22212300" y="51041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146050</xdr:rowOff>
    </xdr:from>
    <xdr:ext cx="378460" cy="254000"/>
    <xdr:sp macro="" textlink="">
      <xdr:nvSpPr>
        <xdr:cNvPr id="747" name="諸支出金平均値テキスト"/>
        <xdr:cNvSpPr txBox="1"/>
      </xdr:nvSpPr>
      <xdr:spPr>
        <a:xfrm>
          <a:off x="22212300" y="631825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123190</xdr:rowOff>
    </xdr:from>
    <xdr:to>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86360</xdr:rowOff>
    </xdr:from>
    <xdr:ext cx="378460" cy="254000"/>
    <xdr:sp macro="" textlink="">
      <xdr:nvSpPr>
        <xdr:cNvPr id="751" name="テキスト ボックス 750"/>
        <xdr:cNvSpPr txBox="1"/>
      </xdr:nvSpPr>
      <xdr:spPr>
        <a:xfrm>
          <a:off x="21134070" y="62585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144145</xdr:rowOff>
    </xdr:from>
    <xdr:to>
      <xdr:col>107</xdr:col>
      <xdr:colOff>101600</xdr:colOff>
      <xdr:row>38</xdr:row>
      <xdr:rowOff>74930</xdr:rowOff>
    </xdr:to>
    <xdr:sp macro="" textlink="">
      <xdr:nvSpPr>
        <xdr:cNvPr id="753" name="フローチャート: 判断 752"/>
        <xdr:cNvSpPr/>
      </xdr:nvSpPr>
      <xdr:spPr>
        <a:xfrm>
          <a:off x="20383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90805</xdr:rowOff>
    </xdr:from>
    <xdr:ext cx="313690" cy="258445"/>
    <xdr:sp macro="" textlink="">
      <xdr:nvSpPr>
        <xdr:cNvPr id="754" name="テキスト ボックス 753"/>
        <xdr:cNvSpPr txBox="1"/>
      </xdr:nvSpPr>
      <xdr:spPr>
        <a:xfrm>
          <a:off x="20277455" y="62630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132080</xdr:rowOff>
    </xdr:from>
    <xdr:to>
      <xdr:col>102</xdr:col>
      <xdr:colOff>165100</xdr:colOff>
      <xdr:row>38</xdr:row>
      <xdr:rowOff>62230</xdr:rowOff>
    </xdr:to>
    <xdr:sp macro="" textlink="">
      <xdr:nvSpPr>
        <xdr:cNvPr id="756" name="フローチャート: 判断 755"/>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78740</xdr:rowOff>
    </xdr:from>
    <xdr:ext cx="378460" cy="259080"/>
    <xdr:sp macro="" textlink="">
      <xdr:nvSpPr>
        <xdr:cNvPr id="757" name="テキスト ボックス 756"/>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120650</xdr:rowOff>
    </xdr:from>
    <xdr:to>
      <xdr:col>98</xdr:col>
      <xdr:colOff>38100</xdr:colOff>
      <xdr:row>38</xdr:row>
      <xdr:rowOff>50800</xdr:rowOff>
    </xdr:to>
    <xdr:sp macro="" textlink="">
      <xdr:nvSpPr>
        <xdr:cNvPr id="758" name="フローチャート: 判断 757"/>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67310</xdr:rowOff>
    </xdr:from>
    <xdr:ext cx="378460" cy="259080"/>
    <xdr:sp macro="" textlink="">
      <xdr:nvSpPr>
        <xdr:cNvPr id="759" name="テキスト ボックス 758"/>
        <xdr:cNvSpPr txBox="1"/>
      </xdr:nvSpPr>
      <xdr:spPr>
        <a:xfrm>
          <a:off x="18467070" y="6239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4475" cy="259080"/>
    <xdr:sp macro="" textlink="">
      <xdr:nvSpPr>
        <xdr:cNvPr id="768" name="テキスト ボックス 767"/>
        <xdr:cNvSpPr txBox="1"/>
      </xdr:nvSpPr>
      <xdr:spPr>
        <a:xfrm>
          <a:off x="21198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4475" cy="259080"/>
    <xdr:sp macro="" textlink="">
      <xdr:nvSpPr>
        <xdr:cNvPr id="770" name="テキスト ボックス 769"/>
        <xdr:cNvSpPr txBox="1"/>
      </xdr:nvSpPr>
      <xdr:spPr>
        <a:xfrm>
          <a:off x="20309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4475" cy="259080"/>
    <xdr:sp macro="" textlink="">
      <xdr:nvSpPr>
        <xdr:cNvPr id="772" name="テキスト ボックス 771"/>
        <xdr:cNvSpPr txBox="1"/>
      </xdr:nvSpPr>
      <xdr:spPr>
        <a:xfrm>
          <a:off x="19420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4475" cy="259080"/>
    <xdr:sp macro="" textlink="">
      <xdr:nvSpPr>
        <xdr:cNvPr id="774" name="テキスト ボックス 773"/>
        <xdr:cNvSpPr txBox="1"/>
      </xdr:nvSpPr>
      <xdr:spPr>
        <a:xfrm>
          <a:off x="18531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3" name="テキスト ボックス 78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86" name="テキスト ボックス 785"/>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280" cy="259080"/>
    <xdr:sp macro="" textlink="">
      <xdr:nvSpPr>
        <xdr:cNvPr id="788" name="テキスト ボックス 787"/>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280" cy="254000"/>
    <xdr:sp macro="" textlink="">
      <xdr:nvSpPr>
        <xdr:cNvPr id="790" name="テキスト ボックス 789"/>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280" cy="259080"/>
    <xdr:sp macro="" textlink="">
      <xdr:nvSpPr>
        <xdr:cNvPr id="792" name="テキスト ボックス 791"/>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96" name="テキスト ボックス 795"/>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8890</xdr:rowOff>
    </xdr:from>
    <xdr:ext cx="313690" cy="254000"/>
    <xdr:sp macro="" textlink="">
      <xdr:nvSpPr>
        <xdr:cNvPr id="804" name="前年度繰上充用金平均値テキスト"/>
        <xdr:cNvSpPr txBox="1"/>
      </xdr:nvSpPr>
      <xdr:spPr>
        <a:xfrm>
          <a:off x="22212300" y="995299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4475" cy="254000"/>
    <xdr:sp macro="" textlink="">
      <xdr:nvSpPr>
        <xdr:cNvPr id="811" name="テキスト ボックス 810"/>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4475" cy="254000"/>
    <xdr:sp macro="" textlink="">
      <xdr:nvSpPr>
        <xdr:cNvPr id="814" name="テキスト ボックス 813"/>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4475" cy="254000"/>
    <xdr:sp macro="" textlink="">
      <xdr:nvSpPr>
        <xdr:cNvPr id="816" name="テキスト ボックス 815"/>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4475" cy="254000"/>
    <xdr:sp macro="" textlink="">
      <xdr:nvSpPr>
        <xdr:cNvPr id="825" name="テキスト ボックス 824"/>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4475" cy="254000"/>
    <xdr:sp macro="" textlink="">
      <xdr:nvSpPr>
        <xdr:cNvPr id="827" name="テキスト ボックス 826"/>
        <xdr:cNvSpPr txBox="1"/>
      </xdr:nvSpPr>
      <xdr:spPr>
        <a:xfrm>
          <a:off x="20309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4475" cy="254000"/>
    <xdr:sp macro="" textlink="">
      <xdr:nvSpPr>
        <xdr:cNvPr id="829" name="テキスト ボックス 828"/>
        <xdr:cNvSpPr txBox="1"/>
      </xdr:nvSpPr>
      <xdr:spPr>
        <a:xfrm>
          <a:off x="19420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4475" cy="254000"/>
    <xdr:sp macro="" textlink="">
      <xdr:nvSpPr>
        <xdr:cNvPr id="831" name="テキスト ボックス 830"/>
        <xdr:cNvSpPr txBox="1"/>
      </xdr:nvSpPr>
      <xdr:spPr>
        <a:xfrm>
          <a:off x="18531840" y="9884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歳出決算額総額は，住民一人当たり664千円となっており，前年度歳出決算総額は住民一人当たり654千円で，比較すると10千円の増となっている。主な構成項目である民生費は，住民一人当たり19</a:t>
          </a:r>
          <a:r>
            <a:rPr lang="en-US" altLang="ja-JP"/>
            <a:t>8</a:t>
          </a:r>
          <a:r>
            <a:rPr lang="ja-JP" altLang="en-US"/>
            <a:t>千円となっている。決算額構成比の29.8％を占めるが，主な事業として児童福祉費の施設型給付費及び社会福祉費の障害福祉サービス費が挙げられる。農林水産業費は，住民一人当たり61千円となっている。決算額構成比の9.2％を占めるが，主な事業として産地パワーアップ事業費補助金（農業施設整備等）及び県営事業負担金（県営畑地帯総合整備事業等）が挙げられる。商工費は，住民一人当たり57千円となっている。決算額構成比の8.6％を占めるが，主な事業として特産品PR推進（ふるさと納税）及び地域商品券発行事業が挙げられる。教育費は，住民一人当たり40千円となっている。災害復旧費は住民一人当たり5</a:t>
          </a:r>
          <a:r>
            <a:rPr lang="en-US" altLang="ja-JP"/>
            <a:t>2</a:t>
          </a:r>
          <a:r>
            <a:rPr lang="ja-JP" altLang="en-US"/>
            <a:t>千円，決算額構成比の7.8％を占めるが，これは平成28年度に発生した災害の繰越事業である災害復旧関連事業費が挙げられる。教育費は，住民一人当たり40千円となっている。決算額構成比の6.1％を占めるが，主な事業として小学校管理費及び教職員住宅管理費が挙げられる。今後も住民サービスの充実を基本とし，事業の取捨選択を徹底し，事業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財政調整基金については，需用費等徹底した歳出削減策を行ったが，財政調整基金残高は前年度と比較して75,320千円の減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特別会計，生活排水処理事業特別会計，笠木簡易水道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実質公債費比率については，過去からの起債抑制計画・繰上償還による公債費の削減により前年度と比較して0.2％改善し，類似団体内の平均を4.5％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将来負担比率については，類似団体内の平均を下回っており，主な理由としては，定員適正化計画に基づく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なものとして，思いやりふるさと寄附金（ふるさと納税）が増えたことにより，特定目的基金の思いやりふるさと基金への積立額が増え，基金残高が対前年度比3億5千万円の増となった。基金全体としては，約6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・基金の使途の明確化を図るため，各種施策として積極的な活用が見込まれる特定目的基金に積み立てていくことを予定している。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　　　：市民の連帯の強化及び地域振興を図る事業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・ふるさと開発基金　　：市の整備事業，公共用地取得事業又は地域づくり事業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・思いやりふるさと基金：曽於市を応援したいと思う人々による寄附金を財源として，活力あふれるふるさとづくりに関する事業，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少子高齢化及び定住対策に関する事業，福祉及び医療に関す事業，教育，文化及びスポーツの振興に関する事業，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地場産業の振興に関する事業，環境の整備に関する事業の推進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・思いやりふるさと基金：思いやりふるさと寄附金額が，前年度比約4億円増えたことにより積立額が増加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・まちづくり基金：合併算定替え終了に伴う普通交付税の大幅な減額に備えて，平成30年度までに一般財源と合わせて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20億5,400万円（利子除く）積立予定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・思いやりふるさと基金：ふるさと納税制度を活用した思いやりふるさと寄附金推進事業を重点的に推進し，寄付金収入の確保を図り，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基金へ積み立て，ふるさとづくり事業に活用する。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・普通交付税の合併算定替えによる特例措置の適用期限終了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・前年度，前々年度と比較して，大幅な増減はなし。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・今後見込まれる大型修繕事業等により地方債の発行額が増え，公債費率が上昇していくことから，地方債の償還及び地方債の適正な管理に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必要な財源を確保し，将来にわたる財政の健全な運営に資するため，活用することとしている。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鹿児島県曽於市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37,010
36,738
390.11
25,372,321
24,569,502
631,722
13,070,193
25,665,805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月に公共施設等総合管理計画を策定し，公共施設等の保有面積を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％削減するという目標を掲げ，未利用財産の処分や施設の複合化・統廃合の推進を進めている。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5" name="直線コネクタ 74"/>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6"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7" name="直線コネクタ 76"/>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8"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9" name="直線コネクタ 78"/>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2" name="フローチャート: 判断 81"/>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3" name="フローチャート: 判断 82"/>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7303</xdr:rowOff>
    </xdr:from>
    <xdr:to>
      <xdr:col>23</xdr:col>
      <xdr:colOff>136525</xdr:colOff>
      <xdr:row>30</xdr:row>
      <xdr:rowOff>108903</xdr:rowOff>
    </xdr:to>
    <xdr:sp macro="" textlink="">
      <xdr:nvSpPr>
        <xdr:cNvPr id="89" name="楕円 88"/>
        <xdr:cNvSpPr/>
      </xdr:nvSpPr>
      <xdr:spPr>
        <a:xfrm>
          <a:off x="47117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30180</xdr:rowOff>
    </xdr:from>
    <xdr:ext cx="405111" cy="259045"/>
    <xdr:sp macro="" textlink="">
      <xdr:nvSpPr>
        <xdr:cNvPr id="90" name="有形固定資産減価償却率該当値テキスト"/>
        <xdr:cNvSpPr txBox="1"/>
      </xdr:nvSpPr>
      <xdr:spPr>
        <a:xfrm>
          <a:off x="4813300" y="5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53181</xdr:rowOff>
    </xdr:from>
    <xdr:to>
      <xdr:col>19</xdr:col>
      <xdr:colOff>187325</xdr:colOff>
      <xdr:row>30</xdr:row>
      <xdr:rowOff>154781</xdr:rowOff>
    </xdr:to>
    <xdr:sp macro="" textlink="">
      <xdr:nvSpPr>
        <xdr:cNvPr id="91" name="楕円 90"/>
        <xdr:cNvSpPr/>
      </xdr:nvSpPr>
      <xdr:spPr>
        <a:xfrm>
          <a:off x="4000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103981</xdr:rowOff>
    </xdr:to>
    <xdr:cxnSp macro="">
      <xdr:nvCxnSpPr>
        <xdr:cNvPr id="92" name="直線コネクタ 91"/>
        <xdr:cNvCxnSpPr/>
      </xdr:nvCxnSpPr>
      <xdr:spPr>
        <a:xfrm flipV="1">
          <a:off x="4051300" y="5973128"/>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147638</xdr:rowOff>
    </xdr:from>
    <xdr:to>
      <xdr:col>15</xdr:col>
      <xdr:colOff>187325</xdr:colOff>
      <xdr:row>31</xdr:row>
      <xdr:rowOff>77788</xdr:rowOff>
    </xdr:to>
    <xdr:sp macro="" textlink="">
      <xdr:nvSpPr>
        <xdr:cNvPr id="93" name="楕円 92"/>
        <xdr:cNvSpPr/>
      </xdr:nvSpPr>
      <xdr:spPr>
        <a:xfrm>
          <a:off x="3238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103981</xdr:rowOff>
    </xdr:from>
    <xdr:to>
      <xdr:col>19</xdr:col>
      <xdr:colOff>136525</xdr:colOff>
      <xdr:row>31</xdr:row>
      <xdr:rowOff>26988</xdr:rowOff>
    </xdr:to>
    <xdr:cxnSp macro="">
      <xdr:nvCxnSpPr>
        <xdr:cNvPr id="94" name="直線コネクタ 93"/>
        <xdr:cNvCxnSpPr/>
      </xdr:nvCxnSpPr>
      <xdr:spPr>
        <a:xfrm flipV="1">
          <a:off x="3289300" y="6019006"/>
          <a:ext cx="76200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9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96"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171308</xdr:rowOff>
    </xdr:from>
    <xdr:ext cx="405111" cy="259045"/>
    <xdr:sp macro="" textlink="">
      <xdr:nvSpPr>
        <xdr:cNvPr id="97" name="n_1mainValue有形固定資産減価償却率"/>
        <xdr:cNvSpPr txBox="1"/>
      </xdr:nvSpPr>
      <xdr:spPr>
        <a:xfrm>
          <a:off x="38360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8" name="n_2main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0" name="正方形/長方形 9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1" name="正方形/長方形 10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5" name="テキスト ボックス 11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7" name="テキスト ボックス 11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9" name="テキスト ボックス 11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1" name="テキスト ボックス 12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3" name="テキスト ボックス 12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5" name="テキスト ボックス 12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7" name="テキスト ボックス 12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9" name="直線コネクタ 12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3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3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3" name="直線コネクタ 13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5" name="フローチャート: 判断 13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41" name="楕円 140"/>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42" name="債務償還可能年数該当値テキスト"/>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37,010
36,738
390.11
25,372,321
24,569,502
631,722
13,070,193
25,665,805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0" name="楕円 69"/>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1"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2" name="楕円 71"/>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133350</xdr:rowOff>
    </xdr:to>
    <xdr:cxnSp macro="">
      <xdr:nvCxnSpPr>
        <xdr:cNvPr id="73" name="直線コネクタ 72"/>
        <xdr:cNvCxnSpPr/>
      </xdr:nvCxnSpPr>
      <xdr:spPr>
        <a:xfrm flipV="1">
          <a:off x="3797300" y="6440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4" name="楕円 73"/>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0</xdr:rowOff>
    </xdr:to>
    <xdr:cxnSp macro="">
      <xdr:nvCxnSpPr>
        <xdr:cNvPr id="75" name="直線コネクタ 74"/>
        <xdr:cNvCxnSpPr/>
      </xdr:nvCxnSpPr>
      <xdr:spPr>
        <a:xfrm flipV="1">
          <a:off x="2908300" y="647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8"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79" name="n_2main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83660</xdr:rowOff>
    </xdr:from>
    <xdr:to>
      <xdr:col>55</xdr:col>
      <xdr:colOff>50800</xdr:colOff>
      <xdr:row>38</xdr:row>
      <xdr:rowOff>13810</xdr:rowOff>
    </xdr:to>
    <xdr:sp macro="" textlink="">
      <xdr:nvSpPr>
        <xdr:cNvPr id="120" name="楕円 119"/>
        <xdr:cNvSpPr/>
      </xdr:nvSpPr>
      <xdr:spPr>
        <a:xfrm>
          <a:off x="10426700" y="64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106537</xdr:rowOff>
    </xdr:from>
    <xdr:ext cx="534377" cy="259045"/>
    <xdr:sp macro="" textlink="">
      <xdr:nvSpPr>
        <xdr:cNvPr id="121" name="【道路】&#10;一人当たり延長該当値テキスト"/>
        <xdr:cNvSpPr txBox="1"/>
      </xdr:nvSpPr>
      <xdr:spPr>
        <a:xfrm>
          <a:off x="10515600" y="62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103353</xdr:rowOff>
    </xdr:from>
    <xdr:to>
      <xdr:col>50</xdr:col>
      <xdr:colOff>165100</xdr:colOff>
      <xdr:row>38</xdr:row>
      <xdr:rowOff>33503</xdr:rowOff>
    </xdr:to>
    <xdr:sp macro="" textlink="">
      <xdr:nvSpPr>
        <xdr:cNvPr id="122" name="楕円 121"/>
        <xdr:cNvSpPr/>
      </xdr:nvSpPr>
      <xdr:spPr>
        <a:xfrm>
          <a:off x="9588500" y="64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134460</xdr:rowOff>
    </xdr:from>
    <xdr:to>
      <xdr:col>55</xdr:col>
      <xdr:colOff>0</xdr:colOff>
      <xdr:row>37</xdr:row>
      <xdr:rowOff>154153</xdr:rowOff>
    </xdr:to>
    <xdr:cxnSp macro="">
      <xdr:nvCxnSpPr>
        <xdr:cNvPr id="123" name="直線コネクタ 122"/>
        <xdr:cNvCxnSpPr/>
      </xdr:nvCxnSpPr>
      <xdr:spPr>
        <a:xfrm flipV="1">
          <a:off x="9639300" y="6478110"/>
          <a:ext cx="8382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126278</xdr:rowOff>
    </xdr:from>
    <xdr:to>
      <xdr:col>46</xdr:col>
      <xdr:colOff>38100</xdr:colOff>
      <xdr:row>38</xdr:row>
      <xdr:rowOff>56428</xdr:rowOff>
    </xdr:to>
    <xdr:sp macro="" textlink="">
      <xdr:nvSpPr>
        <xdr:cNvPr id="124" name="楕円 123"/>
        <xdr:cNvSpPr/>
      </xdr:nvSpPr>
      <xdr:spPr>
        <a:xfrm>
          <a:off x="8699500" y="64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154153</xdr:rowOff>
    </xdr:from>
    <xdr:to>
      <xdr:col>50</xdr:col>
      <xdr:colOff>114300</xdr:colOff>
      <xdr:row>38</xdr:row>
      <xdr:rowOff>5628</xdr:rowOff>
    </xdr:to>
    <xdr:cxnSp macro="">
      <xdr:nvCxnSpPr>
        <xdr:cNvPr id="125" name="直線コネクタ 124"/>
        <xdr:cNvCxnSpPr/>
      </xdr:nvCxnSpPr>
      <xdr:spPr>
        <a:xfrm flipV="1">
          <a:off x="8750300" y="6497803"/>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36615</xdr:rowOff>
    </xdr:from>
    <xdr:ext cx="534377" cy="259045"/>
    <xdr:sp macro="" textlink="">
      <xdr:nvSpPr>
        <xdr:cNvPr id="127" name="n_2aveValue【道路】&#10;一人当たり延長"/>
        <xdr:cNvSpPr txBox="1"/>
      </xdr:nvSpPr>
      <xdr:spPr>
        <a:xfrm>
          <a:off x="8483111" y="67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50030</xdr:rowOff>
    </xdr:from>
    <xdr:ext cx="534377" cy="259045"/>
    <xdr:sp macro="" textlink="">
      <xdr:nvSpPr>
        <xdr:cNvPr id="128" name="n_1mainValue【道路】&#10;一人当たり延長"/>
        <xdr:cNvSpPr txBox="1"/>
      </xdr:nvSpPr>
      <xdr:spPr>
        <a:xfrm>
          <a:off x="9359411" y="62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72955</xdr:rowOff>
    </xdr:from>
    <xdr:ext cx="534377" cy="259045"/>
    <xdr:sp macro="" textlink="">
      <xdr:nvSpPr>
        <xdr:cNvPr id="129" name="n_2mainValue【道路】&#10;一人当たり延長"/>
        <xdr:cNvSpPr txBox="1"/>
      </xdr:nvSpPr>
      <xdr:spPr>
        <a:xfrm>
          <a:off x="8483111" y="62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67" name="楕円 166"/>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69232</xdr:rowOff>
    </xdr:from>
    <xdr:ext cx="405111" cy="259045"/>
    <xdr:sp macro="" textlink="">
      <xdr:nvSpPr>
        <xdr:cNvPr id="168" name="【橋りょう・トンネル】&#10;有形固定資産減価償却率該当値テキスト"/>
        <xdr:cNvSpPr txBox="1"/>
      </xdr:nvSpPr>
      <xdr:spPr>
        <a:xfrm>
          <a:off x="4673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69" name="楕円 168"/>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123825</xdr:rowOff>
    </xdr:to>
    <xdr:cxnSp macro="">
      <xdr:nvCxnSpPr>
        <xdr:cNvPr id="170" name="直線コネクタ 169"/>
        <xdr:cNvCxnSpPr/>
      </xdr:nvCxnSpPr>
      <xdr:spPr>
        <a:xfrm flipV="1">
          <a:off x="3797300" y="9869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71" name="楕円 170"/>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154305</xdr:rowOff>
    </xdr:to>
    <xdr:cxnSp macro="">
      <xdr:nvCxnSpPr>
        <xdr:cNvPr id="172" name="直線コネクタ 171"/>
        <xdr:cNvCxnSpPr/>
      </xdr:nvCxnSpPr>
      <xdr:spPr>
        <a:xfrm flipV="1">
          <a:off x="2908300" y="9896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19702</xdr:rowOff>
    </xdr:from>
    <xdr:ext cx="405111" cy="259045"/>
    <xdr:sp macro="" textlink="">
      <xdr:nvSpPr>
        <xdr:cNvPr id="175" name="n_1mainValue【橋りょう・トンネル】&#10;有形固定資産減価償却率"/>
        <xdr:cNvSpPr txBox="1"/>
      </xdr:nvSpPr>
      <xdr:spPr>
        <a:xfrm>
          <a:off x="358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24782</xdr:rowOff>
    </xdr:from>
    <xdr:ext cx="405111" cy="259045"/>
    <xdr:sp macro="" textlink="">
      <xdr:nvSpPr>
        <xdr:cNvPr id="176" name="n_2mainValue【橋りょう・トンネル】&#10;有形固定資産減価償却率"/>
        <xdr:cNvSpPr txBox="1"/>
      </xdr:nvSpPr>
      <xdr:spPr>
        <a:xfrm>
          <a:off x="27057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166791</xdr:rowOff>
    </xdr:from>
    <xdr:to>
      <xdr:col>55</xdr:col>
      <xdr:colOff>50800</xdr:colOff>
      <xdr:row>62</xdr:row>
      <xdr:rowOff>96941</xdr:rowOff>
    </xdr:to>
    <xdr:sp macro="" textlink="">
      <xdr:nvSpPr>
        <xdr:cNvPr id="212" name="楕円 211"/>
        <xdr:cNvSpPr/>
      </xdr:nvSpPr>
      <xdr:spPr>
        <a:xfrm>
          <a:off x="10426700" y="106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145218</xdr:rowOff>
    </xdr:from>
    <xdr:ext cx="599010" cy="259045"/>
    <xdr:sp macro="" textlink="">
      <xdr:nvSpPr>
        <xdr:cNvPr id="213" name="【橋りょう・トンネル】&#10;一人当たり有形固定資産（償却資産）額該当値テキスト"/>
        <xdr:cNvSpPr txBox="1"/>
      </xdr:nvSpPr>
      <xdr:spPr>
        <a:xfrm>
          <a:off x="10515600" y="106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634</xdr:rowOff>
    </xdr:from>
    <xdr:to>
      <xdr:col>50</xdr:col>
      <xdr:colOff>165100</xdr:colOff>
      <xdr:row>62</xdr:row>
      <xdr:rowOff>102234</xdr:rowOff>
    </xdr:to>
    <xdr:sp macro="" textlink="">
      <xdr:nvSpPr>
        <xdr:cNvPr id="214" name="楕円 213"/>
        <xdr:cNvSpPr/>
      </xdr:nvSpPr>
      <xdr:spPr>
        <a:xfrm>
          <a:off x="9588500" y="106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46141</xdr:rowOff>
    </xdr:from>
    <xdr:to>
      <xdr:col>55</xdr:col>
      <xdr:colOff>0</xdr:colOff>
      <xdr:row>62</xdr:row>
      <xdr:rowOff>51434</xdr:rowOff>
    </xdr:to>
    <xdr:cxnSp macro="">
      <xdr:nvCxnSpPr>
        <xdr:cNvPr id="215" name="直線コネクタ 214"/>
        <xdr:cNvCxnSpPr/>
      </xdr:nvCxnSpPr>
      <xdr:spPr>
        <a:xfrm flipV="1">
          <a:off x="9639300" y="10676041"/>
          <a:ext cx="8382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6590</xdr:rowOff>
    </xdr:from>
    <xdr:to>
      <xdr:col>46</xdr:col>
      <xdr:colOff>38100</xdr:colOff>
      <xdr:row>62</xdr:row>
      <xdr:rowOff>108190</xdr:rowOff>
    </xdr:to>
    <xdr:sp macro="" textlink="">
      <xdr:nvSpPr>
        <xdr:cNvPr id="216" name="楕円 215"/>
        <xdr:cNvSpPr/>
      </xdr:nvSpPr>
      <xdr:spPr>
        <a:xfrm>
          <a:off x="8699500" y="10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51434</xdr:rowOff>
    </xdr:from>
    <xdr:to>
      <xdr:col>50</xdr:col>
      <xdr:colOff>114300</xdr:colOff>
      <xdr:row>62</xdr:row>
      <xdr:rowOff>57390</xdr:rowOff>
    </xdr:to>
    <xdr:cxnSp macro="">
      <xdr:nvCxnSpPr>
        <xdr:cNvPr id="217" name="直線コネクタ 216"/>
        <xdr:cNvCxnSpPr/>
      </xdr:nvCxnSpPr>
      <xdr:spPr>
        <a:xfrm flipV="1">
          <a:off x="8750300" y="10681334"/>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135820</xdr:rowOff>
    </xdr:from>
    <xdr:ext cx="599010" cy="259045"/>
    <xdr:sp macro="" textlink="">
      <xdr:nvSpPr>
        <xdr:cNvPr id="219" name="n_2aveValue【橋りょう・トンネル】&#10;一人当たり有形固定資産（償却資産）額"/>
        <xdr:cNvSpPr txBox="1"/>
      </xdr:nvSpPr>
      <xdr:spPr>
        <a:xfrm>
          <a:off x="8450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93361</xdr:rowOff>
    </xdr:from>
    <xdr:ext cx="599010" cy="259045"/>
    <xdr:sp macro="" textlink="">
      <xdr:nvSpPr>
        <xdr:cNvPr id="220" name="n_1mainValue【橋りょう・トンネル】&#10;一人当たり有形固定資産（償却資産）額"/>
        <xdr:cNvSpPr txBox="1"/>
      </xdr:nvSpPr>
      <xdr:spPr>
        <a:xfrm>
          <a:off x="9327095" y="107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124717</xdr:rowOff>
    </xdr:from>
    <xdr:ext cx="599010" cy="259045"/>
    <xdr:sp macro="" textlink="">
      <xdr:nvSpPr>
        <xdr:cNvPr id="221" name="n_2mainValue【橋りょう・トンネル】&#10;一人当たり有形固定資産（償却資産）額"/>
        <xdr:cNvSpPr txBox="1"/>
      </xdr:nvSpPr>
      <xdr:spPr>
        <a:xfrm>
          <a:off x="8450795" y="104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60" name="楕円 259"/>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61" name="【公営住宅】&#10;有形固定資産減価償却率該当値テキスト"/>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62" name="楕円 261"/>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133350</xdr:rowOff>
    </xdr:to>
    <xdr:cxnSp macro="">
      <xdr:nvCxnSpPr>
        <xdr:cNvPr id="263" name="直線コネクタ 262"/>
        <xdr:cNvCxnSpPr/>
      </xdr:nvCxnSpPr>
      <xdr:spPr>
        <a:xfrm flipV="1">
          <a:off x="3797300" y="13992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264" name="楕円 263"/>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133350</xdr:rowOff>
    </xdr:to>
    <xdr:cxnSp macro="">
      <xdr:nvCxnSpPr>
        <xdr:cNvPr id="265" name="直線コネクタ 264"/>
        <xdr:cNvCxnSpPr/>
      </xdr:nvCxnSpPr>
      <xdr:spPr>
        <a:xfrm>
          <a:off x="2908300" y="13967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7"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268" name="n_1main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69" name="n_2main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79121</xdr:rowOff>
    </xdr:from>
    <xdr:to>
      <xdr:col>55</xdr:col>
      <xdr:colOff>50800</xdr:colOff>
      <xdr:row>82</xdr:row>
      <xdr:rowOff>9271</xdr:rowOff>
    </xdr:to>
    <xdr:sp macro="" textlink="">
      <xdr:nvSpPr>
        <xdr:cNvPr id="307" name="楕円 306"/>
        <xdr:cNvSpPr/>
      </xdr:nvSpPr>
      <xdr:spPr>
        <a:xfrm>
          <a:off x="10426700" y="139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101998</xdr:rowOff>
    </xdr:from>
    <xdr:ext cx="469744" cy="259045"/>
    <xdr:sp macro="" textlink="">
      <xdr:nvSpPr>
        <xdr:cNvPr id="308" name="【公営住宅】&#10;一人当たり面積該当値テキスト"/>
        <xdr:cNvSpPr txBox="1"/>
      </xdr:nvSpPr>
      <xdr:spPr>
        <a:xfrm>
          <a:off x="10515600" y="138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99695</xdr:rowOff>
    </xdr:from>
    <xdr:to>
      <xdr:col>50</xdr:col>
      <xdr:colOff>165100</xdr:colOff>
      <xdr:row>82</xdr:row>
      <xdr:rowOff>29845</xdr:rowOff>
    </xdr:to>
    <xdr:sp macro="" textlink="">
      <xdr:nvSpPr>
        <xdr:cNvPr id="309" name="楕円 308"/>
        <xdr:cNvSpPr/>
      </xdr:nvSpPr>
      <xdr:spPr>
        <a:xfrm>
          <a:off x="958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129921</xdr:rowOff>
    </xdr:from>
    <xdr:to>
      <xdr:col>55</xdr:col>
      <xdr:colOff>0</xdr:colOff>
      <xdr:row>81</xdr:row>
      <xdr:rowOff>150495</xdr:rowOff>
    </xdr:to>
    <xdr:cxnSp macro="">
      <xdr:nvCxnSpPr>
        <xdr:cNvPr id="310" name="直線コネクタ 309"/>
        <xdr:cNvCxnSpPr/>
      </xdr:nvCxnSpPr>
      <xdr:spPr>
        <a:xfrm flipV="1">
          <a:off x="9639300" y="1401737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127508</xdr:rowOff>
    </xdr:from>
    <xdr:to>
      <xdr:col>46</xdr:col>
      <xdr:colOff>38100</xdr:colOff>
      <xdr:row>82</xdr:row>
      <xdr:rowOff>57658</xdr:rowOff>
    </xdr:to>
    <xdr:sp macro="" textlink="">
      <xdr:nvSpPr>
        <xdr:cNvPr id="311" name="楕円 310"/>
        <xdr:cNvSpPr/>
      </xdr:nvSpPr>
      <xdr:spPr>
        <a:xfrm>
          <a:off x="8699500" y="14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150495</xdr:rowOff>
    </xdr:from>
    <xdr:to>
      <xdr:col>50</xdr:col>
      <xdr:colOff>114300</xdr:colOff>
      <xdr:row>82</xdr:row>
      <xdr:rowOff>6858</xdr:rowOff>
    </xdr:to>
    <xdr:cxnSp macro="">
      <xdr:nvCxnSpPr>
        <xdr:cNvPr id="312" name="直線コネクタ 311"/>
        <xdr:cNvCxnSpPr/>
      </xdr:nvCxnSpPr>
      <xdr:spPr>
        <a:xfrm flipV="1">
          <a:off x="8750300" y="1403794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14" name="n_2ave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46372</xdr:rowOff>
    </xdr:from>
    <xdr:ext cx="469744" cy="259045"/>
    <xdr:sp macro="" textlink="">
      <xdr:nvSpPr>
        <xdr:cNvPr id="315" name="n_1mainValue【公営住宅】&#10;一人当たり面積"/>
        <xdr:cNvSpPr txBox="1"/>
      </xdr:nvSpPr>
      <xdr:spPr>
        <a:xfrm>
          <a:off x="9391727" y="137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74185</xdr:rowOff>
    </xdr:from>
    <xdr:ext cx="469744" cy="259045"/>
    <xdr:sp macro="" textlink="">
      <xdr:nvSpPr>
        <xdr:cNvPr id="316" name="n_2mainValue【公営住宅】&#10;一人当たり面積"/>
        <xdr:cNvSpPr txBox="1"/>
      </xdr:nvSpPr>
      <xdr:spPr>
        <a:xfrm>
          <a:off x="851542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65" name="フローチャート: 判断 364"/>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71" name="楕円 370"/>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372" name="【認定こども園・幼稚園・保育所】&#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373" name="楕円 372"/>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1905</xdr:rowOff>
    </xdr:to>
    <xdr:cxnSp macro="">
      <xdr:nvCxnSpPr>
        <xdr:cNvPr id="374" name="直線コネクタ 373"/>
        <xdr:cNvCxnSpPr/>
      </xdr:nvCxnSpPr>
      <xdr:spPr>
        <a:xfrm flipV="1">
          <a:off x="15481300" y="6153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375" name="楕円 374"/>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xdr:rowOff>
    </xdr:from>
    <xdr:to>
      <xdr:col>81</xdr:col>
      <xdr:colOff>50800</xdr:colOff>
      <xdr:row>36</xdr:row>
      <xdr:rowOff>30480</xdr:rowOff>
    </xdr:to>
    <xdr:cxnSp macro="">
      <xdr:nvCxnSpPr>
        <xdr:cNvPr id="376" name="直線コネクタ 375"/>
        <xdr:cNvCxnSpPr/>
      </xdr:nvCxnSpPr>
      <xdr:spPr>
        <a:xfrm flipV="1">
          <a:off x="14592300" y="6174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78"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379" name="n_1mainValue【認定こども園・幼稚園・保育所】&#10;有形固定資産減価償却率"/>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380" name="n_2mainValue【認定こども園・幼稚園・保育所】&#10;有形固定資産減価償却率"/>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10" name="フローチャート: 判断 409"/>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16" name="楕円 415"/>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17"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18" name="楕円 417"/>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19" name="直線コネクタ 418"/>
        <xdr:cNvCxnSpPr/>
      </xdr:nvCxnSpPr>
      <xdr:spPr>
        <a:xfrm flipV="1">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20" name="楕円 419"/>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3048</xdr:rowOff>
    </xdr:to>
    <xdr:cxnSp macro="">
      <xdr:nvCxnSpPr>
        <xdr:cNvPr id="421" name="直線コネクタ 420"/>
        <xdr:cNvCxnSpPr/>
      </xdr:nvCxnSpPr>
      <xdr:spPr>
        <a:xfrm flipV="1">
          <a:off x="20434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23"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24"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425"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フローチャート: 判断 45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64" name="楕円 463"/>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465" name="【学校施設】&#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466" name="楕円 465"/>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142875</xdr:rowOff>
    </xdr:to>
    <xdr:cxnSp macro="">
      <xdr:nvCxnSpPr>
        <xdr:cNvPr id="467" name="直線コネクタ 466"/>
        <xdr:cNvCxnSpPr/>
      </xdr:nvCxnSpPr>
      <xdr:spPr>
        <a:xfrm flipV="1">
          <a:off x="15481300" y="1022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68" name="楕円 467"/>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34290</xdr:rowOff>
    </xdr:to>
    <xdr:cxnSp macro="">
      <xdr:nvCxnSpPr>
        <xdr:cNvPr id="469" name="直線コネクタ 468"/>
        <xdr:cNvCxnSpPr/>
      </xdr:nvCxnSpPr>
      <xdr:spPr>
        <a:xfrm flipV="1">
          <a:off x="14592300" y="102584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71"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472" name="n_1main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73" name="n_2main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07" name="フローチャート: 判断 50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32367</xdr:rowOff>
    </xdr:from>
    <xdr:to>
      <xdr:col>116</xdr:col>
      <xdr:colOff>114300</xdr:colOff>
      <xdr:row>63</xdr:row>
      <xdr:rowOff>133967</xdr:rowOff>
    </xdr:to>
    <xdr:sp macro="" textlink="">
      <xdr:nvSpPr>
        <xdr:cNvPr id="513" name="楕円 512"/>
        <xdr:cNvSpPr/>
      </xdr:nvSpPr>
      <xdr:spPr>
        <a:xfrm>
          <a:off x="22110700" y="108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14"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36068</xdr:rowOff>
    </xdr:from>
    <xdr:to>
      <xdr:col>112</xdr:col>
      <xdr:colOff>38100</xdr:colOff>
      <xdr:row>63</xdr:row>
      <xdr:rowOff>137668</xdr:rowOff>
    </xdr:to>
    <xdr:sp macro="" textlink="">
      <xdr:nvSpPr>
        <xdr:cNvPr id="515" name="楕円 514"/>
        <xdr:cNvSpPr/>
      </xdr:nvSpPr>
      <xdr:spPr>
        <a:xfrm>
          <a:off x="21272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83167</xdr:rowOff>
    </xdr:from>
    <xdr:to>
      <xdr:col>116</xdr:col>
      <xdr:colOff>63500</xdr:colOff>
      <xdr:row>63</xdr:row>
      <xdr:rowOff>86868</xdr:rowOff>
    </xdr:to>
    <xdr:cxnSp macro="">
      <xdr:nvCxnSpPr>
        <xdr:cNvPr id="516" name="直線コネクタ 515"/>
        <xdr:cNvCxnSpPr/>
      </xdr:nvCxnSpPr>
      <xdr:spPr>
        <a:xfrm flipV="1">
          <a:off x="21323300" y="10884517"/>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29972</xdr:rowOff>
    </xdr:from>
    <xdr:to>
      <xdr:col>107</xdr:col>
      <xdr:colOff>101600</xdr:colOff>
      <xdr:row>63</xdr:row>
      <xdr:rowOff>131572</xdr:rowOff>
    </xdr:to>
    <xdr:sp macro="" textlink="">
      <xdr:nvSpPr>
        <xdr:cNvPr id="517" name="楕円 516"/>
        <xdr:cNvSpPr/>
      </xdr:nvSpPr>
      <xdr:spPr>
        <a:xfrm>
          <a:off x="20383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80772</xdr:rowOff>
    </xdr:from>
    <xdr:to>
      <xdr:col>111</xdr:col>
      <xdr:colOff>177800</xdr:colOff>
      <xdr:row>63</xdr:row>
      <xdr:rowOff>86868</xdr:rowOff>
    </xdr:to>
    <xdr:cxnSp macro="">
      <xdr:nvCxnSpPr>
        <xdr:cNvPr id="518" name="直線コネクタ 517"/>
        <xdr:cNvCxnSpPr/>
      </xdr:nvCxnSpPr>
      <xdr:spPr>
        <a:xfrm>
          <a:off x="20434300" y="108821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520"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128795</xdr:rowOff>
    </xdr:from>
    <xdr:ext cx="469744" cy="259045"/>
    <xdr:sp macro="" textlink="">
      <xdr:nvSpPr>
        <xdr:cNvPr id="521" name="n_1mainValue【学校施設】&#10;一人当たり面積"/>
        <xdr:cNvSpPr txBox="1"/>
      </xdr:nvSpPr>
      <xdr:spPr>
        <a:xfrm>
          <a:off x="21075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122699</xdr:rowOff>
    </xdr:from>
    <xdr:ext cx="469744" cy="259045"/>
    <xdr:sp macro="" textlink="">
      <xdr:nvSpPr>
        <xdr:cNvPr id="522" name="n_2mainValue【学校施設】&#10;一人当たり面積"/>
        <xdr:cNvSpPr txBox="1"/>
      </xdr:nvSpPr>
      <xdr:spPr>
        <a:xfrm>
          <a:off x="20199427"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0" name="テキスト ボックス 5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0" name="テキスト ボックス 5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64" name="直線コネクタ 56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6" name="直線コネクタ 56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6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0" name="フローチャート: 判断 56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1" name="フローチャート: 判断 57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72" name="フローチャート: 判断 57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129902</xdr:rowOff>
    </xdr:from>
    <xdr:to>
      <xdr:col>85</xdr:col>
      <xdr:colOff>177800</xdr:colOff>
      <xdr:row>101</xdr:row>
      <xdr:rowOff>60052</xdr:rowOff>
    </xdr:to>
    <xdr:sp macro="" textlink="">
      <xdr:nvSpPr>
        <xdr:cNvPr id="578" name="楕円 577"/>
        <xdr:cNvSpPr/>
      </xdr:nvSpPr>
      <xdr:spPr>
        <a:xfrm>
          <a:off x="16268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152779</xdr:rowOff>
    </xdr:from>
    <xdr:ext cx="405111" cy="259045"/>
    <xdr:sp macro="" textlink="">
      <xdr:nvSpPr>
        <xdr:cNvPr id="579" name="【公民館】&#10;有形固定資産減価償却率該当値テキスト"/>
        <xdr:cNvSpPr txBox="1"/>
      </xdr:nvSpPr>
      <xdr:spPr>
        <a:xfrm>
          <a:off x="16357600" y="171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580" name="楕円 579"/>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xdr:rowOff>
    </xdr:from>
    <xdr:to>
      <xdr:col>85</xdr:col>
      <xdr:colOff>127000</xdr:colOff>
      <xdr:row>101</xdr:row>
      <xdr:rowOff>30480</xdr:rowOff>
    </xdr:to>
    <xdr:cxnSp macro="">
      <xdr:nvCxnSpPr>
        <xdr:cNvPr id="581" name="直線コネクタ 580"/>
        <xdr:cNvCxnSpPr/>
      </xdr:nvCxnSpPr>
      <xdr:spPr>
        <a:xfrm flipV="1">
          <a:off x="15481300" y="17325702"/>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110308</xdr:rowOff>
    </xdr:from>
    <xdr:to>
      <xdr:col>76</xdr:col>
      <xdr:colOff>165100</xdr:colOff>
      <xdr:row>102</xdr:row>
      <xdr:rowOff>40458</xdr:rowOff>
    </xdr:to>
    <xdr:sp macro="" textlink="">
      <xdr:nvSpPr>
        <xdr:cNvPr id="582" name="楕円 581"/>
        <xdr:cNvSpPr/>
      </xdr:nvSpPr>
      <xdr:spPr>
        <a:xfrm>
          <a:off x="14541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30480</xdr:rowOff>
    </xdr:from>
    <xdr:to>
      <xdr:col>81</xdr:col>
      <xdr:colOff>50800</xdr:colOff>
      <xdr:row>101</xdr:row>
      <xdr:rowOff>161108</xdr:rowOff>
    </xdr:to>
    <xdr:cxnSp macro="">
      <xdr:nvCxnSpPr>
        <xdr:cNvPr id="583" name="直線コネクタ 582"/>
        <xdr:cNvCxnSpPr/>
      </xdr:nvCxnSpPr>
      <xdr:spPr>
        <a:xfrm flipV="1">
          <a:off x="14592300" y="1734693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8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154050</xdr:rowOff>
    </xdr:from>
    <xdr:ext cx="405111" cy="259045"/>
    <xdr:sp macro="" textlink="">
      <xdr:nvSpPr>
        <xdr:cNvPr id="585" name="n_2aveValue【公民館】&#10;有形固定資産減価償却率"/>
        <xdr:cNvSpPr txBox="1"/>
      </xdr:nvSpPr>
      <xdr:spPr>
        <a:xfrm>
          <a:off x="14389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586" name="n_1mainValue【公民館】&#10;有形固定資産減価償却率"/>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56985</xdr:rowOff>
    </xdr:from>
    <xdr:ext cx="405111" cy="259045"/>
    <xdr:sp macro="" textlink="">
      <xdr:nvSpPr>
        <xdr:cNvPr id="587" name="n_2mainValue【公民館】&#10;有形固定資産減価償却率"/>
        <xdr:cNvSpPr txBox="1"/>
      </xdr:nvSpPr>
      <xdr:spPr>
        <a:xfrm>
          <a:off x="14389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1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19" name="フローチャート: 判断 618"/>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625" name="楕円 624"/>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626" name="【公民館】&#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57786</xdr:rowOff>
    </xdr:from>
    <xdr:to>
      <xdr:col>112</xdr:col>
      <xdr:colOff>38100</xdr:colOff>
      <xdr:row>106</xdr:row>
      <xdr:rowOff>159386</xdr:rowOff>
    </xdr:to>
    <xdr:sp macro="" textlink="">
      <xdr:nvSpPr>
        <xdr:cNvPr id="627" name="楕円 626"/>
        <xdr:cNvSpPr/>
      </xdr:nvSpPr>
      <xdr:spPr>
        <a:xfrm>
          <a:off x="2127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108586</xdr:rowOff>
    </xdr:to>
    <xdr:cxnSp macro="">
      <xdr:nvCxnSpPr>
        <xdr:cNvPr id="628" name="直線コネクタ 627"/>
        <xdr:cNvCxnSpPr/>
      </xdr:nvCxnSpPr>
      <xdr:spPr>
        <a:xfrm flipV="1">
          <a:off x="21323300" y="18276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629" name="楕円 628"/>
        <xdr:cNvSpPr/>
      </xdr:nvSpPr>
      <xdr:spPr>
        <a:xfrm>
          <a:off x="2038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108586</xdr:rowOff>
    </xdr:from>
    <xdr:to>
      <xdr:col>111</xdr:col>
      <xdr:colOff>177800</xdr:colOff>
      <xdr:row>106</xdr:row>
      <xdr:rowOff>116205</xdr:rowOff>
    </xdr:to>
    <xdr:cxnSp macro="">
      <xdr:nvCxnSpPr>
        <xdr:cNvPr id="630" name="直線コネクタ 629"/>
        <xdr:cNvCxnSpPr/>
      </xdr:nvCxnSpPr>
      <xdr:spPr>
        <a:xfrm flipV="1">
          <a:off x="20434300" y="182822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3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32"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150513</xdr:rowOff>
    </xdr:from>
    <xdr:ext cx="469744" cy="259045"/>
    <xdr:sp macro="" textlink="">
      <xdr:nvSpPr>
        <xdr:cNvPr id="633" name="n_1mainValue【公民館】&#10;一人当たり面積"/>
        <xdr:cNvSpPr txBox="1"/>
      </xdr:nvSpPr>
      <xdr:spPr>
        <a:xfrm>
          <a:off x="210757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158132</xdr:rowOff>
    </xdr:from>
    <xdr:ext cx="469744" cy="259045"/>
    <xdr:sp macro="" textlink="">
      <xdr:nvSpPr>
        <xdr:cNvPr id="634" name="n_2mainValue【公民館】&#10;一人当たり面積"/>
        <xdr:cNvSpPr txBox="1"/>
      </xdr:nvSpPr>
      <xdr:spPr>
        <a:xfrm>
          <a:off x="20199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庁舎・認定こども園・幼稚園・保育所・体育館・プールであり，特に低くなっている施設は，保健センター・保健所・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有形固定資産減価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年度に健康増進施設「そお生きいき健康センター」を新規に整備したため，有形固定資産減価償却率が低くなっているが，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人当たりの面積は類似団体平均値を上回っている。今後も維持管理に係る経費の増加に留意しつつ，引き続き保健環境の整備に積極的に取り組んでいく。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37,010
36,738
390.11
25,372,321
24,569,502
631,722
13,070,193
25,665,805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160020</xdr:rowOff>
    </xdr:from>
    <xdr:to>
      <xdr:col>24</xdr:col>
      <xdr:colOff>114300</xdr:colOff>
      <xdr:row>38</xdr:row>
      <xdr:rowOff>90170</xdr:rowOff>
    </xdr:to>
    <xdr:sp macro="" textlink="">
      <xdr:nvSpPr>
        <xdr:cNvPr id="69" name="楕円 68"/>
        <xdr:cNvSpPr/>
      </xdr:nvSpPr>
      <xdr:spPr>
        <a:xfrm>
          <a:off x="4584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0" name="【図書館】&#10;有形固定資産減価償却率該当値テキスト"/>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1" name="楕円 70"/>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39370</xdr:rowOff>
    </xdr:from>
    <xdr:to>
      <xdr:col>24</xdr:col>
      <xdr:colOff>63500</xdr:colOff>
      <xdr:row>38</xdr:row>
      <xdr:rowOff>64770</xdr:rowOff>
    </xdr:to>
    <xdr:cxnSp macro="">
      <xdr:nvCxnSpPr>
        <xdr:cNvPr id="72" name="直線コネクタ 71"/>
        <xdr:cNvCxnSpPr/>
      </xdr:nvCxnSpPr>
      <xdr:spPr>
        <a:xfrm flipV="1">
          <a:off x="3797300" y="65544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38100</xdr:rowOff>
    </xdr:from>
    <xdr:to>
      <xdr:col>15</xdr:col>
      <xdr:colOff>101600</xdr:colOff>
      <xdr:row>38</xdr:row>
      <xdr:rowOff>139700</xdr:rowOff>
    </xdr:to>
    <xdr:sp macro="" textlink="">
      <xdr:nvSpPr>
        <xdr:cNvPr id="73" name="楕円 72"/>
        <xdr:cNvSpPr/>
      </xdr:nvSpPr>
      <xdr:spPr>
        <a:xfrm>
          <a:off x="2857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88900</xdr:rowOff>
    </xdr:to>
    <xdr:cxnSp macro="">
      <xdr:nvCxnSpPr>
        <xdr:cNvPr id="74" name="直線コネクタ 73"/>
        <xdr:cNvCxnSpPr/>
      </xdr:nvCxnSpPr>
      <xdr:spPr>
        <a:xfrm flipV="1">
          <a:off x="2908300" y="6579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29227</xdr:rowOff>
    </xdr:from>
    <xdr:ext cx="405111" cy="259045"/>
    <xdr:sp macro="" textlink="">
      <xdr:nvSpPr>
        <xdr:cNvPr id="76" name="n_2aveValue【図書館】&#10;有形固定資産減価償却率"/>
        <xdr:cNvSpPr txBox="1"/>
      </xdr:nvSpPr>
      <xdr:spPr>
        <a:xfrm>
          <a:off x="2705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77" name="n_1main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156227</xdr:rowOff>
    </xdr:from>
    <xdr:ext cx="405111" cy="259045"/>
    <xdr:sp macro="" textlink="">
      <xdr:nvSpPr>
        <xdr:cNvPr id="78" name="n_2mainValue【図書館】&#10;有形固定資産減価償却率"/>
        <xdr:cNvSpPr txBox="1"/>
      </xdr:nvSpPr>
      <xdr:spPr>
        <a:xfrm>
          <a:off x="27057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16" name="楕円 115"/>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17" name="【図書館】&#10;一人当たり面積該当値テキスト"/>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8" name="楕円 117"/>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76200</xdr:rowOff>
    </xdr:to>
    <xdr:cxnSp macro="">
      <xdr:nvCxnSpPr>
        <xdr:cNvPr id="119" name="直線コネクタ 118"/>
        <xdr:cNvCxnSpPr/>
      </xdr:nvCxnSpPr>
      <xdr:spPr>
        <a:xfrm flipV="1">
          <a:off x="9639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20" name="楕円 119"/>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83820</xdr:rowOff>
    </xdr:to>
    <xdr:cxnSp macro="">
      <xdr:nvCxnSpPr>
        <xdr:cNvPr id="121" name="直線コネクタ 120"/>
        <xdr:cNvCxnSpPr/>
      </xdr:nvCxnSpPr>
      <xdr:spPr>
        <a:xfrm flipV="1">
          <a:off x="8750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4"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25" name="n_2mainValue【図書館】&#10;一人当たり面積"/>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64" name="楕円 163"/>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65" name="【体育館・プー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66" name="楕円 165"/>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0</xdr:rowOff>
    </xdr:to>
    <xdr:cxnSp macro="">
      <xdr:nvCxnSpPr>
        <xdr:cNvPr id="167" name="直線コネクタ 166"/>
        <xdr:cNvCxnSpPr/>
      </xdr:nvCxnSpPr>
      <xdr:spPr>
        <a:xfrm flipV="1">
          <a:off x="3797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68" name="楕円 167"/>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59</xdr:row>
      <xdr:rowOff>106680</xdr:rowOff>
    </xdr:to>
    <xdr:cxnSp macro="">
      <xdr:nvCxnSpPr>
        <xdr:cNvPr id="169" name="直線コネクタ 168"/>
        <xdr:cNvCxnSpPr/>
      </xdr:nvCxnSpPr>
      <xdr:spPr>
        <a:xfrm flipV="1">
          <a:off x="2908300" y="994410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72" name="n_1mainValue【体育館・プー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73" name="n_2mainValue【体育館・プール】&#10;有形固定資産減価償却率"/>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138747</xdr:rowOff>
    </xdr:from>
    <xdr:to>
      <xdr:col>55</xdr:col>
      <xdr:colOff>50800</xdr:colOff>
      <xdr:row>64</xdr:row>
      <xdr:rowOff>68897</xdr:rowOff>
    </xdr:to>
    <xdr:sp macro="" textlink="">
      <xdr:nvSpPr>
        <xdr:cNvPr id="211" name="楕円 210"/>
        <xdr:cNvSpPr/>
      </xdr:nvSpPr>
      <xdr:spPr>
        <a:xfrm>
          <a:off x="10426700" y="109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13" name="楕円 212"/>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18097</xdr:rowOff>
    </xdr:from>
    <xdr:to>
      <xdr:col>55</xdr:col>
      <xdr:colOff>0</xdr:colOff>
      <xdr:row>64</xdr:row>
      <xdr:rowOff>19050</xdr:rowOff>
    </xdr:to>
    <xdr:cxnSp macro="">
      <xdr:nvCxnSpPr>
        <xdr:cNvPr id="214" name="直線コネクタ 213"/>
        <xdr:cNvCxnSpPr/>
      </xdr:nvCxnSpPr>
      <xdr:spPr>
        <a:xfrm flipV="1">
          <a:off x="9639300" y="1099089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5" name="楕円 214"/>
        <xdr:cNvSpPr/>
      </xdr:nvSpPr>
      <xdr:spPr>
        <a:xfrm>
          <a:off x="8699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11049</xdr:rowOff>
    </xdr:from>
    <xdr:to>
      <xdr:col>50</xdr:col>
      <xdr:colOff>114300</xdr:colOff>
      <xdr:row>64</xdr:row>
      <xdr:rowOff>19050</xdr:rowOff>
    </xdr:to>
    <xdr:cxnSp macro="">
      <xdr:nvCxnSpPr>
        <xdr:cNvPr id="216" name="直線コネクタ 215"/>
        <xdr:cNvCxnSpPr/>
      </xdr:nvCxnSpPr>
      <xdr:spPr>
        <a:xfrm>
          <a:off x="8750300" y="109838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56786</xdr:rowOff>
    </xdr:from>
    <xdr:ext cx="469744" cy="259045"/>
    <xdr:sp macro="" textlink="">
      <xdr:nvSpPr>
        <xdr:cNvPr id="218" name="n_2aveValue【体育館・プール】&#10;一人当たり面積"/>
        <xdr:cNvSpPr txBox="1"/>
      </xdr:nvSpPr>
      <xdr:spPr>
        <a:xfrm>
          <a:off x="8515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60977</xdr:rowOff>
    </xdr:from>
    <xdr:ext cx="469744" cy="259045"/>
    <xdr:sp macro="" textlink="">
      <xdr:nvSpPr>
        <xdr:cNvPr id="219" name="n_1mainValue【体育館・プール】&#10;一人当たり面積"/>
        <xdr:cNvSpPr txBox="1"/>
      </xdr:nvSpPr>
      <xdr:spPr>
        <a:xfrm>
          <a:off x="9391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0" name="n_2main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59" name="楕円 258"/>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60" name="【福祉施設】&#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261" name="楕円 260"/>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169545</xdr:rowOff>
    </xdr:to>
    <xdr:cxnSp macro="">
      <xdr:nvCxnSpPr>
        <xdr:cNvPr id="262" name="直線コネクタ 261"/>
        <xdr:cNvCxnSpPr/>
      </xdr:nvCxnSpPr>
      <xdr:spPr>
        <a:xfrm flipV="1">
          <a:off x="3797300" y="14361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263" name="楕円 262"/>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36195</xdr:rowOff>
    </xdr:to>
    <xdr:cxnSp macro="">
      <xdr:nvCxnSpPr>
        <xdr:cNvPr id="264" name="直線コネクタ 263"/>
        <xdr:cNvCxnSpPr/>
      </xdr:nvCxnSpPr>
      <xdr:spPr>
        <a:xfrm flipV="1">
          <a:off x="2908300" y="1439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6"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267" name="n_1mainValue【福祉施設】&#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268" name="n_2mainValue【福祉施設】&#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304" name="楕円 303"/>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305" name="【福祉施設】&#10;一人当たり面積該当値テキスト"/>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06" name="楕円 305"/>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84</xdr:row>
      <xdr:rowOff>168402</xdr:rowOff>
    </xdr:to>
    <xdr:cxnSp macro="">
      <xdr:nvCxnSpPr>
        <xdr:cNvPr id="307" name="直線コネクタ 306"/>
        <xdr:cNvCxnSpPr/>
      </xdr:nvCxnSpPr>
      <xdr:spPr>
        <a:xfrm flipV="1">
          <a:off x="9639300" y="145679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楕円 307"/>
        <xdr:cNvSpPr/>
      </xdr:nvSpPr>
      <xdr:spPr>
        <a:xfrm>
          <a:off x="8699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168402</xdr:rowOff>
    </xdr:from>
    <xdr:to>
      <xdr:col>50</xdr:col>
      <xdr:colOff>114300</xdr:colOff>
      <xdr:row>85</xdr:row>
      <xdr:rowOff>1524</xdr:rowOff>
    </xdr:to>
    <xdr:cxnSp macro="">
      <xdr:nvCxnSpPr>
        <xdr:cNvPr id="309" name="直線コネクタ 308"/>
        <xdr:cNvCxnSpPr/>
      </xdr:nvCxnSpPr>
      <xdr:spPr>
        <a:xfrm flipV="1">
          <a:off x="8750300" y="1457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311"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312" name="n_1mainValue【福祉施設】&#10;一人当たり面積"/>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13" name="n_2main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51" name="楕円 350"/>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143527</xdr:rowOff>
    </xdr:from>
    <xdr:ext cx="405111" cy="259045"/>
    <xdr:sp macro="" textlink="">
      <xdr:nvSpPr>
        <xdr:cNvPr id="352" name="【市民会館】&#10;有形固定資産減価償却率該当値テキスト"/>
        <xdr:cNvSpPr txBox="1"/>
      </xdr:nvSpPr>
      <xdr:spPr>
        <a:xfrm>
          <a:off x="4673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53" name="楕円 352"/>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19050</xdr:rowOff>
    </xdr:to>
    <xdr:cxnSp macro="">
      <xdr:nvCxnSpPr>
        <xdr:cNvPr id="354" name="直線コネクタ 353"/>
        <xdr:cNvCxnSpPr/>
      </xdr:nvCxnSpPr>
      <xdr:spPr>
        <a:xfrm flipV="1">
          <a:off x="3797300" y="18002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130811</xdr:rowOff>
    </xdr:from>
    <xdr:to>
      <xdr:col>15</xdr:col>
      <xdr:colOff>101600</xdr:colOff>
      <xdr:row>105</xdr:row>
      <xdr:rowOff>60961</xdr:rowOff>
    </xdr:to>
    <xdr:sp macro="" textlink="">
      <xdr:nvSpPr>
        <xdr:cNvPr id="355" name="楕円 354"/>
        <xdr:cNvSpPr/>
      </xdr:nvSpPr>
      <xdr:spPr>
        <a:xfrm>
          <a:off x="2857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10161</xdr:rowOff>
    </xdr:from>
    <xdr:to>
      <xdr:col>19</xdr:col>
      <xdr:colOff>177800</xdr:colOff>
      <xdr:row>105</xdr:row>
      <xdr:rowOff>19050</xdr:rowOff>
    </xdr:to>
    <xdr:cxnSp macro="">
      <xdr:nvCxnSpPr>
        <xdr:cNvPr id="356" name="直線コネクタ 355"/>
        <xdr:cNvCxnSpPr/>
      </xdr:nvCxnSpPr>
      <xdr:spPr>
        <a:xfrm>
          <a:off x="2908300" y="180124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92727</xdr:rowOff>
    </xdr:from>
    <xdr:ext cx="405111" cy="259045"/>
    <xdr:sp macro="" textlink="">
      <xdr:nvSpPr>
        <xdr:cNvPr id="358" name="n_2aveValue【市民会館】&#10;有形固定資産減価償却率"/>
        <xdr:cNvSpPr txBox="1"/>
      </xdr:nvSpPr>
      <xdr:spPr>
        <a:xfrm>
          <a:off x="2705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359"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77488</xdr:rowOff>
    </xdr:from>
    <xdr:ext cx="405111" cy="259045"/>
    <xdr:sp macro="" textlink="">
      <xdr:nvSpPr>
        <xdr:cNvPr id="360" name="n_2mainValue【市民会館】&#10;有形固定資産減価償却率"/>
        <xdr:cNvSpPr txBox="1"/>
      </xdr:nvSpPr>
      <xdr:spPr>
        <a:xfrm>
          <a:off x="2705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9071</xdr:rowOff>
    </xdr:from>
    <xdr:to>
      <xdr:col>55</xdr:col>
      <xdr:colOff>50800</xdr:colOff>
      <xdr:row>107</xdr:row>
      <xdr:rowOff>110671</xdr:rowOff>
    </xdr:to>
    <xdr:sp macro="" textlink="">
      <xdr:nvSpPr>
        <xdr:cNvPr id="400" name="楕円 399"/>
        <xdr:cNvSpPr/>
      </xdr:nvSpPr>
      <xdr:spPr>
        <a:xfrm>
          <a:off x="10426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31948</xdr:rowOff>
    </xdr:from>
    <xdr:ext cx="469744" cy="259045"/>
    <xdr:sp macro="" textlink="">
      <xdr:nvSpPr>
        <xdr:cNvPr id="401" name="【市民会館】&#10;一人当たり面積該当値テキスト"/>
        <xdr:cNvSpPr txBox="1"/>
      </xdr:nvSpPr>
      <xdr:spPr>
        <a:xfrm>
          <a:off x="10515600" y="182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02" name="楕円 401"/>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59871</xdr:rowOff>
    </xdr:from>
    <xdr:to>
      <xdr:col>55</xdr:col>
      <xdr:colOff>0</xdr:colOff>
      <xdr:row>107</xdr:row>
      <xdr:rowOff>64770</xdr:rowOff>
    </xdr:to>
    <xdr:cxnSp macro="">
      <xdr:nvCxnSpPr>
        <xdr:cNvPr id="403" name="直線コネクタ 402"/>
        <xdr:cNvCxnSpPr/>
      </xdr:nvCxnSpPr>
      <xdr:spPr>
        <a:xfrm flipV="1">
          <a:off x="9639300" y="184050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20501</xdr:rowOff>
    </xdr:from>
    <xdr:to>
      <xdr:col>46</xdr:col>
      <xdr:colOff>38100</xdr:colOff>
      <xdr:row>107</xdr:row>
      <xdr:rowOff>122101</xdr:rowOff>
    </xdr:to>
    <xdr:sp macro="" textlink="">
      <xdr:nvSpPr>
        <xdr:cNvPr id="404" name="楕円 403"/>
        <xdr:cNvSpPr/>
      </xdr:nvSpPr>
      <xdr:spPr>
        <a:xfrm>
          <a:off x="8699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71301</xdr:rowOff>
    </xdr:to>
    <xdr:cxnSp macro="">
      <xdr:nvCxnSpPr>
        <xdr:cNvPr id="405" name="直線コネクタ 404"/>
        <xdr:cNvCxnSpPr/>
      </xdr:nvCxnSpPr>
      <xdr:spPr>
        <a:xfrm flipV="1">
          <a:off x="8750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07" name="n_2ave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132097</xdr:rowOff>
    </xdr:from>
    <xdr:ext cx="469744" cy="259045"/>
    <xdr:sp macro="" textlink="">
      <xdr:nvSpPr>
        <xdr:cNvPr id="408" name="n_1mainValue【市民会館】&#10;一人当たり面積"/>
        <xdr:cNvSpPr txBox="1"/>
      </xdr:nvSpPr>
      <xdr:spPr>
        <a:xfrm>
          <a:off x="9391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138628</xdr:rowOff>
    </xdr:from>
    <xdr:ext cx="469744" cy="259045"/>
    <xdr:sp macro="" textlink="">
      <xdr:nvSpPr>
        <xdr:cNvPr id="409" name="n_2mainValue【市民会館】&#10;一人当たり面積"/>
        <xdr:cNvSpPr txBox="1"/>
      </xdr:nvSpPr>
      <xdr:spPr>
        <a:xfrm>
          <a:off x="85154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449" name="楕円 448"/>
        <xdr:cNvSpPr/>
      </xdr:nvSpPr>
      <xdr:spPr>
        <a:xfrm>
          <a:off x="16268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36484</xdr:rowOff>
    </xdr:from>
    <xdr:ext cx="405111" cy="259045"/>
    <xdr:sp macro="" textlink="">
      <xdr:nvSpPr>
        <xdr:cNvPr id="450" name="【一般廃棄物処理施設】&#10;有形固定資産減価償却率該当値テキスト"/>
        <xdr:cNvSpPr txBox="1"/>
      </xdr:nvSpPr>
      <xdr:spPr>
        <a:xfrm>
          <a:off x="16357600"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51" name="楕円 450"/>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108857</xdr:rowOff>
    </xdr:to>
    <xdr:cxnSp macro="">
      <xdr:nvCxnSpPr>
        <xdr:cNvPr id="452" name="直線コネクタ 451"/>
        <xdr:cNvCxnSpPr/>
      </xdr:nvCxnSpPr>
      <xdr:spPr>
        <a:xfrm>
          <a:off x="15481300" y="64329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53" name="楕円 452"/>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112123</xdr:rowOff>
    </xdr:to>
    <xdr:cxnSp macro="">
      <xdr:nvCxnSpPr>
        <xdr:cNvPr id="454" name="直線コネクタ 453"/>
        <xdr:cNvCxnSpPr/>
      </xdr:nvCxnSpPr>
      <xdr:spPr>
        <a:xfrm flipV="1">
          <a:off x="14592300" y="64329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131190</xdr:rowOff>
    </xdr:from>
    <xdr:ext cx="405111" cy="259045"/>
    <xdr:sp macro="" textlink="">
      <xdr:nvSpPr>
        <xdr:cNvPr id="457" name="n_1mainValue【一般廃棄物処理施設】&#10;有形固定資産減価償却率"/>
        <xdr:cNvSpPr txBox="1"/>
      </xdr:nvSpPr>
      <xdr:spPr>
        <a:xfrm>
          <a:off x="15266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154050</xdr:rowOff>
    </xdr:from>
    <xdr:ext cx="405111" cy="259045"/>
    <xdr:sp macro="" textlink="">
      <xdr:nvSpPr>
        <xdr:cNvPr id="458" name="n_2mainValue【一般廃棄物処理施設】&#10;有形固定資産減価償却率"/>
        <xdr:cNvSpPr txBox="1"/>
      </xdr:nvSpPr>
      <xdr:spPr>
        <a:xfrm>
          <a:off x="14389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8886</xdr:rowOff>
    </xdr:from>
    <xdr:to>
      <xdr:col>116</xdr:col>
      <xdr:colOff>114300</xdr:colOff>
      <xdr:row>40</xdr:row>
      <xdr:rowOff>110486</xdr:rowOff>
    </xdr:to>
    <xdr:sp macro="" textlink="">
      <xdr:nvSpPr>
        <xdr:cNvPr id="494" name="楕円 493"/>
        <xdr:cNvSpPr/>
      </xdr:nvSpPr>
      <xdr:spPr>
        <a:xfrm>
          <a:off x="22110700" y="68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158763</xdr:rowOff>
    </xdr:from>
    <xdr:ext cx="534377" cy="259045"/>
    <xdr:sp macro="" textlink="">
      <xdr:nvSpPr>
        <xdr:cNvPr id="495" name="【一般廃棄物処理施設】&#10;一人当たり有形固定資産（償却資産）額該当値テキスト"/>
        <xdr:cNvSpPr txBox="1"/>
      </xdr:nvSpPr>
      <xdr:spPr>
        <a:xfrm>
          <a:off x="22199600" y="68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30018</xdr:rowOff>
    </xdr:from>
    <xdr:to>
      <xdr:col>112</xdr:col>
      <xdr:colOff>38100</xdr:colOff>
      <xdr:row>40</xdr:row>
      <xdr:rowOff>131618</xdr:rowOff>
    </xdr:to>
    <xdr:sp macro="" textlink="">
      <xdr:nvSpPr>
        <xdr:cNvPr id="496" name="楕円 495"/>
        <xdr:cNvSpPr/>
      </xdr:nvSpPr>
      <xdr:spPr>
        <a:xfrm>
          <a:off x="21272500" y="68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59686</xdr:rowOff>
    </xdr:from>
    <xdr:to>
      <xdr:col>116</xdr:col>
      <xdr:colOff>63500</xdr:colOff>
      <xdr:row>40</xdr:row>
      <xdr:rowOff>80818</xdr:rowOff>
    </xdr:to>
    <xdr:cxnSp macro="">
      <xdr:nvCxnSpPr>
        <xdr:cNvPr id="497" name="直線コネクタ 496"/>
        <xdr:cNvCxnSpPr/>
      </xdr:nvCxnSpPr>
      <xdr:spPr>
        <a:xfrm flipV="1">
          <a:off x="21323300" y="6917686"/>
          <a:ext cx="8382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40094</xdr:rowOff>
    </xdr:from>
    <xdr:to>
      <xdr:col>107</xdr:col>
      <xdr:colOff>101600</xdr:colOff>
      <xdr:row>40</xdr:row>
      <xdr:rowOff>141694</xdr:rowOff>
    </xdr:to>
    <xdr:sp macro="" textlink="">
      <xdr:nvSpPr>
        <xdr:cNvPr id="498" name="楕円 497"/>
        <xdr:cNvSpPr/>
      </xdr:nvSpPr>
      <xdr:spPr>
        <a:xfrm>
          <a:off x="20383500" y="6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80818</xdr:rowOff>
    </xdr:from>
    <xdr:to>
      <xdr:col>111</xdr:col>
      <xdr:colOff>177800</xdr:colOff>
      <xdr:row>40</xdr:row>
      <xdr:rowOff>90894</xdr:rowOff>
    </xdr:to>
    <xdr:cxnSp macro="">
      <xdr:nvCxnSpPr>
        <xdr:cNvPr id="499" name="直線コネクタ 498"/>
        <xdr:cNvCxnSpPr/>
      </xdr:nvCxnSpPr>
      <xdr:spPr>
        <a:xfrm flipV="1">
          <a:off x="20434300" y="6938818"/>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501"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122745</xdr:rowOff>
    </xdr:from>
    <xdr:ext cx="534377" cy="259045"/>
    <xdr:sp macro="" textlink="">
      <xdr:nvSpPr>
        <xdr:cNvPr id="502" name="n_1mainValue【一般廃棄物処理施設】&#10;一人当たり有形固定資産（償却資産）額"/>
        <xdr:cNvSpPr txBox="1"/>
      </xdr:nvSpPr>
      <xdr:spPr>
        <a:xfrm>
          <a:off x="21043411" y="69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132821</xdr:rowOff>
    </xdr:from>
    <xdr:ext cx="534377" cy="259045"/>
    <xdr:sp macro="" textlink="">
      <xdr:nvSpPr>
        <xdr:cNvPr id="503" name="n_2mainValue【一般廃棄物処理施設】&#10;一人当たり有形固定資産（償却資産）額"/>
        <xdr:cNvSpPr txBox="1"/>
      </xdr:nvSpPr>
      <xdr:spPr>
        <a:xfrm>
          <a:off x="20167111" y="69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37" name="フローチャート: 判断 53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43" name="楕円 542"/>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44" name="【保健センター・保健所】&#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5" name="楕円 544"/>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148590</xdr:rowOff>
    </xdr:to>
    <xdr:cxnSp macro="">
      <xdr:nvCxnSpPr>
        <xdr:cNvPr id="546" name="直線コネクタ 545"/>
        <xdr:cNvCxnSpPr/>
      </xdr:nvCxnSpPr>
      <xdr:spPr>
        <a:xfrm flipV="1">
          <a:off x="15481300" y="105711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47" name="楕円 546"/>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11430</xdr:rowOff>
    </xdr:to>
    <xdr:cxnSp macro="">
      <xdr:nvCxnSpPr>
        <xdr:cNvPr id="548" name="直線コネクタ 547"/>
        <xdr:cNvCxnSpPr/>
      </xdr:nvCxnSpPr>
      <xdr:spPr>
        <a:xfrm flipV="1">
          <a:off x="14592300" y="10607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50"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51"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52" name="n_2mainValue【保健センター・保健所】&#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82" name="フローチャート: 判断 581"/>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88646</xdr:rowOff>
    </xdr:from>
    <xdr:to>
      <xdr:col>116</xdr:col>
      <xdr:colOff>114300</xdr:colOff>
      <xdr:row>58</xdr:row>
      <xdr:rowOff>18796</xdr:rowOff>
    </xdr:to>
    <xdr:sp macro="" textlink="">
      <xdr:nvSpPr>
        <xdr:cNvPr id="588" name="楕円 587"/>
        <xdr:cNvSpPr/>
      </xdr:nvSpPr>
      <xdr:spPr>
        <a:xfrm>
          <a:off x="22110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111523</xdr:rowOff>
    </xdr:from>
    <xdr:ext cx="469744" cy="259045"/>
    <xdr:sp macro="" textlink="">
      <xdr:nvSpPr>
        <xdr:cNvPr id="589" name="【保健センター・保健所】&#10;一人当たり面積該当値テキスト"/>
        <xdr:cNvSpPr txBox="1"/>
      </xdr:nvSpPr>
      <xdr:spPr>
        <a:xfrm>
          <a:off x="22199600" y="97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106934</xdr:rowOff>
    </xdr:from>
    <xdr:to>
      <xdr:col>112</xdr:col>
      <xdr:colOff>38100</xdr:colOff>
      <xdr:row>58</xdr:row>
      <xdr:rowOff>37084</xdr:rowOff>
    </xdr:to>
    <xdr:sp macro="" textlink="">
      <xdr:nvSpPr>
        <xdr:cNvPr id="590" name="楕円 589"/>
        <xdr:cNvSpPr/>
      </xdr:nvSpPr>
      <xdr:spPr>
        <a:xfrm>
          <a:off x="2127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139446</xdr:rowOff>
    </xdr:from>
    <xdr:to>
      <xdr:col>116</xdr:col>
      <xdr:colOff>63500</xdr:colOff>
      <xdr:row>57</xdr:row>
      <xdr:rowOff>157734</xdr:rowOff>
    </xdr:to>
    <xdr:cxnSp macro="">
      <xdr:nvCxnSpPr>
        <xdr:cNvPr id="591" name="直線コネクタ 590"/>
        <xdr:cNvCxnSpPr/>
      </xdr:nvCxnSpPr>
      <xdr:spPr>
        <a:xfrm flipV="1">
          <a:off x="21323300" y="99120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125222</xdr:rowOff>
    </xdr:from>
    <xdr:to>
      <xdr:col>107</xdr:col>
      <xdr:colOff>101600</xdr:colOff>
      <xdr:row>58</xdr:row>
      <xdr:rowOff>55372</xdr:rowOff>
    </xdr:to>
    <xdr:sp macro="" textlink="">
      <xdr:nvSpPr>
        <xdr:cNvPr id="592" name="楕円 591"/>
        <xdr:cNvSpPr/>
      </xdr:nvSpPr>
      <xdr:spPr>
        <a:xfrm>
          <a:off x="2038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157734</xdr:rowOff>
    </xdr:from>
    <xdr:to>
      <xdr:col>111</xdr:col>
      <xdr:colOff>177800</xdr:colOff>
      <xdr:row>58</xdr:row>
      <xdr:rowOff>4572</xdr:rowOff>
    </xdr:to>
    <xdr:cxnSp macro="">
      <xdr:nvCxnSpPr>
        <xdr:cNvPr id="593" name="直線コネクタ 592"/>
        <xdr:cNvCxnSpPr/>
      </xdr:nvCxnSpPr>
      <xdr:spPr>
        <a:xfrm flipV="1">
          <a:off x="20434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149369</xdr:rowOff>
    </xdr:from>
    <xdr:ext cx="469744" cy="259045"/>
    <xdr:sp macro="" textlink="">
      <xdr:nvSpPr>
        <xdr:cNvPr id="595" name="n_2aveValue【保健センター・保健所】&#10;一人当たり面積"/>
        <xdr:cNvSpPr txBox="1"/>
      </xdr:nvSpPr>
      <xdr:spPr>
        <a:xfrm>
          <a:off x="2019942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53611</xdr:rowOff>
    </xdr:from>
    <xdr:ext cx="469744" cy="259045"/>
    <xdr:sp macro="" textlink="">
      <xdr:nvSpPr>
        <xdr:cNvPr id="596" name="n_1mainValue【保健センター・保健所】&#10;一人当たり面積"/>
        <xdr:cNvSpPr txBox="1"/>
      </xdr:nvSpPr>
      <xdr:spPr>
        <a:xfrm>
          <a:off x="21075727" y="96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71899</xdr:rowOff>
    </xdr:from>
    <xdr:ext cx="469744" cy="259045"/>
    <xdr:sp macro="" textlink="">
      <xdr:nvSpPr>
        <xdr:cNvPr id="597" name="n_2mainValue【保健センター・保健所】&#10;一人当たり面積"/>
        <xdr:cNvSpPr txBox="1"/>
      </xdr:nvSpPr>
      <xdr:spPr>
        <a:xfrm>
          <a:off x="20199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31" name="フローチャート: 判断 630"/>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37" name="楕円 636"/>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169834</xdr:rowOff>
    </xdr:from>
    <xdr:ext cx="405111" cy="259045"/>
    <xdr:sp macro="" textlink="">
      <xdr:nvSpPr>
        <xdr:cNvPr id="638" name="【消防施設】&#10;有形固定資産減価償却率該当値テキスト"/>
        <xdr:cNvSpPr txBox="1"/>
      </xdr:nvSpPr>
      <xdr:spPr>
        <a:xfrm>
          <a:off x="16357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639" name="楕円 638"/>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118111</xdr:rowOff>
    </xdr:to>
    <xdr:cxnSp macro="">
      <xdr:nvCxnSpPr>
        <xdr:cNvPr id="640" name="直線コネクタ 639"/>
        <xdr:cNvCxnSpPr/>
      </xdr:nvCxnSpPr>
      <xdr:spPr>
        <a:xfrm flipV="1">
          <a:off x="15481300" y="1412965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641" name="楕円 640"/>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82</xdr:row>
      <xdr:rowOff>118111</xdr:rowOff>
    </xdr:to>
    <xdr:cxnSp macro="">
      <xdr:nvCxnSpPr>
        <xdr:cNvPr id="642" name="直線コネクタ 641"/>
        <xdr:cNvCxnSpPr/>
      </xdr:nvCxnSpPr>
      <xdr:spPr>
        <a:xfrm>
          <a:off x="14592300" y="13945144"/>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35940</xdr:rowOff>
    </xdr:from>
    <xdr:ext cx="405111" cy="259045"/>
    <xdr:sp macro="" textlink="">
      <xdr:nvSpPr>
        <xdr:cNvPr id="644" name="n_2aveValue【消防施設】&#10;有形固定資産減価償却率"/>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645" name="n_1mainValue【消防施設】&#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646" name="n_2mainValue【消防施設】&#10;有形固定資産減価償却率"/>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78" name="フローチャート: 判断 67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684" name="楕円 683"/>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78757</xdr:rowOff>
    </xdr:from>
    <xdr:ext cx="469744" cy="259045"/>
    <xdr:sp macro="" textlink="">
      <xdr:nvSpPr>
        <xdr:cNvPr id="685" name="【消防施設】&#10;一人当たり面積該当値テキスト"/>
        <xdr:cNvSpPr txBox="1"/>
      </xdr:nvSpPr>
      <xdr:spPr>
        <a:xfrm>
          <a:off x="22199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686" name="楕円 68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152400</xdr:rowOff>
    </xdr:to>
    <xdr:cxnSp macro="">
      <xdr:nvCxnSpPr>
        <xdr:cNvPr id="687" name="直線コネクタ 686"/>
        <xdr:cNvCxnSpPr/>
      </xdr:nvCxnSpPr>
      <xdr:spPr>
        <a:xfrm flipV="1">
          <a:off x="21323300" y="14337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71120</xdr:rowOff>
    </xdr:from>
    <xdr:to>
      <xdr:col>107</xdr:col>
      <xdr:colOff>101600</xdr:colOff>
      <xdr:row>85</xdr:row>
      <xdr:rowOff>1270</xdr:rowOff>
    </xdr:to>
    <xdr:sp macro="" textlink="">
      <xdr:nvSpPr>
        <xdr:cNvPr id="688" name="楕円 687"/>
        <xdr:cNvSpPr/>
      </xdr:nvSpPr>
      <xdr:spPr>
        <a:xfrm>
          <a:off x="2038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121920</xdr:rowOff>
    </xdr:to>
    <xdr:cxnSp macro="">
      <xdr:nvCxnSpPr>
        <xdr:cNvPr id="689" name="直線コネクタ 688"/>
        <xdr:cNvCxnSpPr/>
      </xdr:nvCxnSpPr>
      <xdr:spPr>
        <a:xfrm flipV="1">
          <a:off x="20434300" y="143827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91"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692" name="n_1main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163847</xdr:rowOff>
    </xdr:from>
    <xdr:ext cx="469744" cy="259045"/>
    <xdr:sp macro="" textlink="">
      <xdr:nvSpPr>
        <xdr:cNvPr id="693" name="n_2mainValue【消防施設】&#10;一人当たり面積"/>
        <xdr:cNvSpPr txBox="1"/>
      </xdr:nvSpPr>
      <xdr:spPr>
        <a:xfrm>
          <a:off x="20199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7" name="フローチャート: 判断 726"/>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170724</xdr:rowOff>
    </xdr:from>
    <xdr:to>
      <xdr:col>85</xdr:col>
      <xdr:colOff>177800</xdr:colOff>
      <xdr:row>101</xdr:row>
      <xdr:rowOff>100874</xdr:rowOff>
    </xdr:to>
    <xdr:sp macro="" textlink="">
      <xdr:nvSpPr>
        <xdr:cNvPr id="733" name="楕円 732"/>
        <xdr:cNvSpPr/>
      </xdr:nvSpPr>
      <xdr:spPr>
        <a:xfrm>
          <a:off x="16268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22151</xdr:rowOff>
    </xdr:from>
    <xdr:ext cx="405111" cy="259045"/>
    <xdr:sp macro="" textlink="">
      <xdr:nvSpPr>
        <xdr:cNvPr id="734" name="【庁舎】&#10;有形固定資産減価償却率該当値テキスト"/>
        <xdr:cNvSpPr txBox="1"/>
      </xdr:nvSpPr>
      <xdr:spPr>
        <a:xfrm>
          <a:off x="16357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735" name="楕円 734"/>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50074</xdr:rowOff>
    </xdr:from>
    <xdr:to>
      <xdr:col>85</xdr:col>
      <xdr:colOff>127000</xdr:colOff>
      <xdr:row>101</xdr:row>
      <xdr:rowOff>71301</xdr:rowOff>
    </xdr:to>
    <xdr:cxnSp macro="">
      <xdr:nvCxnSpPr>
        <xdr:cNvPr id="736" name="直線コネクタ 735"/>
        <xdr:cNvCxnSpPr/>
      </xdr:nvCxnSpPr>
      <xdr:spPr>
        <a:xfrm flipV="1">
          <a:off x="15481300" y="173665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737" name="楕円 736"/>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101</xdr:row>
      <xdr:rowOff>99061</xdr:rowOff>
    </xdr:to>
    <xdr:cxnSp macro="">
      <xdr:nvCxnSpPr>
        <xdr:cNvPr id="738" name="直線コネクタ 737"/>
        <xdr:cNvCxnSpPr/>
      </xdr:nvCxnSpPr>
      <xdr:spPr>
        <a:xfrm flipV="1">
          <a:off x="14592300" y="173877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3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40"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138628</xdr:rowOff>
    </xdr:from>
    <xdr:ext cx="405111" cy="259045"/>
    <xdr:sp macro="" textlink="">
      <xdr:nvSpPr>
        <xdr:cNvPr id="741" name="n_1mainValue【庁舎】&#10;有形固定資産減価償却率"/>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742"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7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74" name="フローチャート: 判断 77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80" name="楕円 779"/>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781" name="【庁舎】&#10;一人当たり面積該当値テキスト"/>
        <xdr:cNvSpPr txBox="1"/>
      </xdr:nvSpPr>
      <xdr:spPr>
        <a:xfrm>
          <a:off x="22199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46355</xdr:rowOff>
    </xdr:from>
    <xdr:to>
      <xdr:col>112</xdr:col>
      <xdr:colOff>38100</xdr:colOff>
      <xdr:row>105</xdr:row>
      <xdr:rowOff>147955</xdr:rowOff>
    </xdr:to>
    <xdr:sp macro="" textlink="">
      <xdr:nvSpPr>
        <xdr:cNvPr id="782" name="楕円 781"/>
        <xdr:cNvSpPr/>
      </xdr:nvSpPr>
      <xdr:spPr>
        <a:xfrm>
          <a:off x="2127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97155</xdr:rowOff>
    </xdr:to>
    <xdr:cxnSp macro="">
      <xdr:nvCxnSpPr>
        <xdr:cNvPr id="783" name="直線コネクタ 782"/>
        <xdr:cNvCxnSpPr/>
      </xdr:nvCxnSpPr>
      <xdr:spPr>
        <a:xfrm flipV="1">
          <a:off x="21323300" y="180898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84" name="楕円 783"/>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97155</xdr:rowOff>
    </xdr:from>
    <xdr:to>
      <xdr:col>111</xdr:col>
      <xdr:colOff>177800</xdr:colOff>
      <xdr:row>105</xdr:row>
      <xdr:rowOff>110489</xdr:rowOff>
    </xdr:to>
    <xdr:cxnSp macro="">
      <xdr:nvCxnSpPr>
        <xdr:cNvPr id="785" name="直線コネクタ 784"/>
        <xdr:cNvCxnSpPr/>
      </xdr:nvCxnSpPr>
      <xdr:spPr>
        <a:xfrm flipV="1">
          <a:off x="20434300" y="180994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8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87"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139082</xdr:rowOff>
    </xdr:from>
    <xdr:ext cx="469744" cy="259045"/>
    <xdr:sp macro="" textlink="">
      <xdr:nvSpPr>
        <xdr:cNvPr id="788" name="n_1mainValue【庁舎】&#10;一人当たり面積"/>
        <xdr:cNvSpPr txBox="1"/>
      </xdr:nvSpPr>
      <xdr:spPr>
        <a:xfrm>
          <a:off x="210757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89" name="n_2mainValue【庁舎】&#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庁舎・認定こども園・幼稚園・保育所・体育館・プールであり，特に低くなっている施設は，保健センター・保健所・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有形固定資産減価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保健センター・保健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人当たりの面積は類似団体平均値を上回っている。今後も維持管理に係る経費の増加に留意しつつ，引き続き保健環境の整備に積極的に取り組んでいく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62" t="s">
        <v>98</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c r="B2" s="3" t="s">
        <v>121</v>
      </c>
      <c r="C2" s="3"/>
      <c r="D2" s="12"/>
    </row>
    <row r="3" spans="1:119" ht="18.75" customHeight="1">
      <c r="A3" s="2"/>
      <c r="B3" s="401" t="s">
        <v>124</v>
      </c>
      <c r="C3" s="402"/>
      <c r="D3" s="402"/>
      <c r="E3" s="403"/>
      <c r="F3" s="403"/>
      <c r="G3" s="403"/>
      <c r="H3" s="403"/>
      <c r="I3" s="403"/>
      <c r="J3" s="403"/>
      <c r="K3" s="403"/>
      <c r="L3" s="403" t="s">
        <v>126</v>
      </c>
      <c r="M3" s="403"/>
      <c r="N3" s="403"/>
      <c r="O3" s="403"/>
      <c r="P3" s="403"/>
      <c r="Q3" s="403"/>
      <c r="R3" s="409"/>
      <c r="S3" s="409"/>
      <c r="T3" s="409"/>
      <c r="U3" s="409"/>
      <c r="V3" s="410"/>
      <c r="W3" s="352" t="s">
        <v>128</v>
      </c>
      <c r="X3" s="353"/>
      <c r="Y3" s="353"/>
      <c r="Z3" s="353"/>
      <c r="AA3" s="353"/>
      <c r="AB3" s="402"/>
      <c r="AC3" s="409" t="s">
        <v>130</v>
      </c>
      <c r="AD3" s="353"/>
      <c r="AE3" s="353"/>
      <c r="AF3" s="353"/>
      <c r="AG3" s="353"/>
      <c r="AH3" s="353"/>
      <c r="AI3" s="353"/>
      <c r="AJ3" s="353"/>
      <c r="AK3" s="353"/>
      <c r="AL3" s="417"/>
      <c r="AM3" s="352" t="s">
        <v>131</v>
      </c>
      <c r="AN3" s="353"/>
      <c r="AO3" s="353"/>
      <c r="AP3" s="353"/>
      <c r="AQ3" s="353"/>
      <c r="AR3" s="353"/>
      <c r="AS3" s="353"/>
      <c r="AT3" s="353"/>
      <c r="AU3" s="353"/>
      <c r="AV3" s="353"/>
      <c r="AW3" s="353"/>
      <c r="AX3" s="417"/>
      <c r="AY3" s="438" t="s">
        <v>4</v>
      </c>
      <c r="AZ3" s="439"/>
      <c r="BA3" s="439"/>
      <c r="BB3" s="439"/>
      <c r="BC3" s="439"/>
      <c r="BD3" s="439"/>
      <c r="BE3" s="439"/>
      <c r="BF3" s="439"/>
      <c r="BG3" s="439"/>
      <c r="BH3" s="439"/>
      <c r="BI3" s="439"/>
      <c r="BJ3" s="439"/>
      <c r="BK3" s="439"/>
      <c r="BL3" s="439"/>
      <c r="BM3" s="563"/>
      <c r="BN3" s="352" t="s">
        <v>135</v>
      </c>
      <c r="BO3" s="353"/>
      <c r="BP3" s="353"/>
      <c r="BQ3" s="353"/>
      <c r="BR3" s="353"/>
      <c r="BS3" s="353"/>
      <c r="BT3" s="353"/>
      <c r="BU3" s="417"/>
      <c r="BV3" s="352" t="s">
        <v>90</v>
      </c>
      <c r="BW3" s="353"/>
      <c r="BX3" s="353"/>
      <c r="BY3" s="353"/>
      <c r="BZ3" s="353"/>
      <c r="CA3" s="353"/>
      <c r="CB3" s="353"/>
      <c r="CC3" s="417"/>
      <c r="CD3" s="438" t="s">
        <v>4</v>
      </c>
      <c r="CE3" s="439"/>
      <c r="CF3" s="439"/>
      <c r="CG3" s="439"/>
      <c r="CH3" s="439"/>
      <c r="CI3" s="439"/>
      <c r="CJ3" s="439"/>
      <c r="CK3" s="439"/>
      <c r="CL3" s="439"/>
      <c r="CM3" s="439"/>
      <c r="CN3" s="439"/>
      <c r="CO3" s="439"/>
      <c r="CP3" s="439"/>
      <c r="CQ3" s="439"/>
      <c r="CR3" s="439"/>
      <c r="CS3" s="563"/>
      <c r="CT3" s="352" t="s">
        <v>137</v>
      </c>
      <c r="CU3" s="353"/>
      <c r="CV3" s="353"/>
      <c r="CW3" s="353"/>
      <c r="CX3" s="353"/>
      <c r="CY3" s="353"/>
      <c r="CZ3" s="353"/>
      <c r="DA3" s="417"/>
      <c r="DB3" s="352" t="s">
        <v>138</v>
      </c>
      <c r="DC3" s="353"/>
      <c r="DD3" s="353"/>
      <c r="DE3" s="353"/>
      <c r="DF3" s="353"/>
      <c r="DG3" s="353"/>
      <c r="DH3" s="353"/>
      <c r="DI3" s="417"/>
    </row>
    <row r="4" spans="1:119" ht="18.75" customHeight="1">
      <c r="A4" s="2"/>
      <c r="B4" s="404"/>
      <c r="C4" s="405"/>
      <c r="D4" s="405"/>
      <c r="E4" s="406"/>
      <c r="F4" s="406"/>
      <c r="G4" s="406"/>
      <c r="H4" s="406"/>
      <c r="I4" s="406"/>
      <c r="J4" s="406"/>
      <c r="K4" s="406"/>
      <c r="L4" s="406"/>
      <c r="M4" s="406"/>
      <c r="N4" s="406"/>
      <c r="O4" s="406"/>
      <c r="P4" s="406"/>
      <c r="Q4" s="406"/>
      <c r="R4" s="411"/>
      <c r="S4" s="411"/>
      <c r="T4" s="411"/>
      <c r="U4" s="411"/>
      <c r="V4" s="412"/>
      <c r="W4" s="414"/>
      <c r="X4" s="415"/>
      <c r="Y4" s="415"/>
      <c r="Z4" s="415"/>
      <c r="AA4" s="415"/>
      <c r="AB4" s="405"/>
      <c r="AC4" s="411"/>
      <c r="AD4" s="415"/>
      <c r="AE4" s="415"/>
      <c r="AF4" s="415"/>
      <c r="AG4" s="415"/>
      <c r="AH4" s="415"/>
      <c r="AI4" s="415"/>
      <c r="AJ4" s="415"/>
      <c r="AK4" s="415"/>
      <c r="AL4" s="418"/>
      <c r="AM4" s="416"/>
      <c r="AN4" s="360"/>
      <c r="AO4" s="360"/>
      <c r="AP4" s="360"/>
      <c r="AQ4" s="360"/>
      <c r="AR4" s="360"/>
      <c r="AS4" s="360"/>
      <c r="AT4" s="360"/>
      <c r="AU4" s="360"/>
      <c r="AV4" s="360"/>
      <c r="AW4" s="360"/>
      <c r="AX4" s="419"/>
      <c r="AY4" s="477" t="s">
        <v>139</v>
      </c>
      <c r="AZ4" s="478"/>
      <c r="BA4" s="478"/>
      <c r="BB4" s="478"/>
      <c r="BC4" s="478"/>
      <c r="BD4" s="478"/>
      <c r="BE4" s="478"/>
      <c r="BF4" s="478"/>
      <c r="BG4" s="478"/>
      <c r="BH4" s="478"/>
      <c r="BI4" s="478"/>
      <c r="BJ4" s="478"/>
      <c r="BK4" s="478"/>
      <c r="BL4" s="478"/>
      <c r="BM4" s="479"/>
      <c r="BN4" s="474">
        <v>25372321</v>
      </c>
      <c r="BO4" s="475"/>
      <c r="BP4" s="475"/>
      <c r="BQ4" s="475"/>
      <c r="BR4" s="475"/>
      <c r="BS4" s="475"/>
      <c r="BT4" s="475"/>
      <c r="BU4" s="476"/>
      <c r="BV4" s="474">
        <v>25589855</v>
      </c>
      <c r="BW4" s="475"/>
      <c r="BX4" s="475"/>
      <c r="BY4" s="475"/>
      <c r="BZ4" s="475"/>
      <c r="CA4" s="475"/>
      <c r="CB4" s="475"/>
      <c r="CC4" s="476"/>
      <c r="CD4" s="533" t="s">
        <v>140</v>
      </c>
      <c r="CE4" s="534"/>
      <c r="CF4" s="534"/>
      <c r="CG4" s="534"/>
      <c r="CH4" s="534"/>
      <c r="CI4" s="534"/>
      <c r="CJ4" s="534"/>
      <c r="CK4" s="534"/>
      <c r="CL4" s="534"/>
      <c r="CM4" s="534"/>
      <c r="CN4" s="534"/>
      <c r="CO4" s="534"/>
      <c r="CP4" s="534"/>
      <c r="CQ4" s="534"/>
      <c r="CR4" s="534"/>
      <c r="CS4" s="535"/>
      <c r="CT4" s="564">
        <v>4.8</v>
      </c>
      <c r="CU4" s="565"/>
      <c r="CV4" s="565"/>
      <c r="CW4" s="565"/>
      <c r="CX4" s="565"/>
      <c r="CY4" s="565"/>
      <c r="CZ4" s="565"/>
      <c r="DA4" s="566"/>
      <c r="DB4" s="564">
        <v>5.2</v>
      </c>
      <c r="DC4" s="565"/>
      <c r="DD4" s="565"/>
      <c r="DE4" s="565"/>
      <c r="DF4" s="565"/>
      <c r="DG4" s="565"/>
      <c r="DH4" s="565"/>
      <c r="DI4" s="566"/>
    </row>
    <row r="5" spans="1:119" ht="18.75" customHeight="1">
      <c r="A5" s="2"/>
      <c r="B5" s="407"/>
      <c r="C5" s="361"/>
      <c r="D5" s="361"/>
      <c r="E5" s="408"/>
      <c r="F5" s="408"/>
      <c r="G5" s="408"/>
      <c r="H5" s="408"/>
      <c r="I5" s="408"/>
      <c r="J5" s="408"/>
      <c r="K5" s="408"/>
      <c r="L5" s="408"/>
      <c r="M5" s="408"/>
      <c r="N5" s="408"/>
      <c r="O5" s="408"/>
      <c r="P5" s="408"/>
      <c r="Q5" s="408"/>
      <c r="R5" s="359"/>
      <c r="S5" s="359"/>
      <c r="T5" s="359"/>
      <c r="U5" s="359"/>
      <c r="V5" s="413"/>
      <c r="W5" s="416"/>
      <c r="X5" s="360"/>
      <c r="Y5" s="360"/>
      <c r="Z5" s="360"/>
      <c r="AA5" s="360"/>
      <c r="AB5" s="361"/>
      <c r="AC5" s="359"/>
      <c r="AD5" s="360"/>
      <c r="AE5" s="360"/>
      <c r="AF5" s="360"/>
      <c r="AG5" s="360"/>
      <c r="AH5" s="360"/>
      <c r="AI5" s="360"/>
      <c r="AJ5" s="360"/>
      <c r="AK5" s="360"/>
      <c r="AL5" s="419"/>
      <c r="AM5" s="504" t="s">
        <v>142</v>
      </c>
      <c r="AN5" s="396"/>
      <c r="AO5" s="396"/>
      <c r="AP5" s="396"/>
      <c r="AQ5" s="396"/>
      <c r="AR5" s="396"/>
      <c r="AS5" s="396"/>
      <c r="AT5" s="397"/>
      <c r="AU5" s="505" t="s">
        <v>58</v>
      </c>
      <c r="AV5" s="506"/>
      <c r="AW5" s="506"/>
      <c r="AX5" s="506"/>
      <c r="AY5" s="389" t="s">
        <v>132</v>
      </c>
      <c r="AZ5" s="390"/>
      <c r="BA5" s="390"/>
      <c r="BB5" s="390"/>
      <c r="BC5" s="390"/>
      <c r="BD5" s="390"/>
      <c r="BE5" s="390"/>
      <c r="BF5" s="390"/>
      <c r="BG5" s="390"/>
      <c r="BH5" s="390"/>
      <c r="BI5" s="390"/>
      <c r="BJ5" s="390"/>
      <c r="BK5" s="390"/>
      <c r="BL5" s="390"/>
      <c r="BM5" s="391"/>
      <c r="BN5" s="392">
        <v>24569502</v>
      </c>
      <c r="BO5" s="393"/>
      <c r="BP5" s="393"/>
      <c r="BQ5" s="393"/>
      <c r="BR5" s="393"/>
      <c r="BS5" s="393"/>
      <c r="BT5" s="393"/>
      <c r="BU5" s="394"/>
      <c r="BV5" s="392">
        <v>24610461</v>
      </c>
      <c r="BW5" s="393"/>
      <c r="BX5" s="393"/>
      <c r="BY5" s="393"/>
      <c r="BZ5" s="393"/>
      <c r="CA5" s="393"/>
      <c r="CB5" s="393"/>
      <c r="CC5" s="394"/>
      <c r="CD5" s="485" t="s">
        <v>144</v>
      </c>
      <c r="CE5" s="486"/>
      <c r="CF5" s="486"/>
      <c r="CG5" s="486"/>
      <c r="CH5" s="486"/>
      <c r="CI5" s="486"/>
      <c r="CJ5" s="486"/>
      <c r="CK5" s="486"/>
      <c r="CL5" s="486"/>
      <c r="CM5" s="486"/>
      <c r="CN5" s="486"/>
      <c r="CO5" s="486"/>
      <c r="CP5" s="486"/>
      <c r="CQ5" s="486"/>
      <c r="CR5" s="486"/>
      <c r="CS5" s="487"/>
      <c r="CT5" s="340">
        <v>88.9</v>
      </c>
      <c r="CU5" s="341"/>
      <c r="CV5" s="341"/>
      <c r="CW5" s="341"/>
      <c r="CX5" s="341"/>
      <c r="CY5" s="341"/>
      <c r="CZ5" s="341"/>
      <c r="DA5" s="342"/>
      <c r="DB5" s="340">
        <v>88.8</v>
      </c>
      <c r="DC5" s="341"/>
      <c r="DD5" s="341"/>
      <c r="DE5" s="341"/>
      <c r="DF5" s="341"/>
      <c r="DG5" s="341"/>
      <c r="DH5" s="341"/>
      <c r="DI5" s="342"/>
    </row>
    <row r="6" spans="1:119" ht="18.75" customHeight="1">
      <c r="A6" s="2"/>
      <c r="B6" s="420" t="s">
        <v>145</v>
      </c>
      <c r="C6" s="358"/>
      <c r="D6" s="358"/>
      <c r="E6" s="421"/>
      <c r="F6" s="421"/>
      <c r="G6" s="421"/>
      <c r="H6" s="421"/>
      <c r="I6" s="421"/>
      <c r="J6" s="421"/>
      <c r="K6" s="421"/>
      <c r="L6" s="421" t="s">
        <v>149</v>
      </c>
      <c r="M6" s="421"/>
      <c r="N6" s="421"/>
      <c r="O6" s="421"/>
      <c r="P6" s="421"/>
      <c r="Q6" s="421"/>
      <c r="R6" s="356"/>
      <c r="S6" s="356"/>
      <c r="T6" s="356"/>
      <c r="U6" s="356"/>
      <c r="V6" s="425"/>
      <c r="W6" s="428" t="s">
        <v>150</v>
      </c>
      <c r="X6" s="357"/>
      <c r="Y6" s="357"/>
      <c r="Z6" s="357"/>
      <c r="AA6" s="357"/>
      <c r="AB6" s="358"/>
      <c r="AC6" s="429" t="s">
        <v>152</v>
      </c>
      <c r="AD6" s="430"/>
      <c r="AE6" s="430"/>
      <c r="AF6" s="430"/>
      <c r="AG6" s="430"/>
      <c r="AH6" s="430"/>
      <c r="AI6" s="430"/>
      <c r="AJ6" s="430"/>
      <c r="AK6" s="430"/>
      <c r="AL6" s="431"/>
      <c r="AM6" s="504" t="s">
        <v>62</v>
      </c>
      <c r="AN6" s="396"/>
      <c r="AO6" s="396"/>
      <c r="AP6" s="396"/>
      <c r="AQ6" s="396"/>
      <c r="AR6" s="396"/>
      <c r="AS6" s="396"/>
      <c r="AT6" s="397"/>
      <c r="AU6" s="505" t="s">
        <v>58</v>
      </c>
      <c r="AV6" s="506"/>
      <c r="AW6" s="506"/>
      <c r="AX6" s="506"/>
      <c r="AY6" s="389" t="s">
        <v>154</v>
      </c>
      <c r="AZ6" s="390"/>
      <c r="BA6" s="390"/>
      <c r="BB6" s="390"/>
      <c r="BC6" s="390"/>
      <c r="BD6" s="390"/>
      <c r="BE6" s="390"/>
      <c r="BF6" s="390"/>
      <c r="BG6" s="390"/>
      <c r="BH6" s="390"/>
      <c r="BI6" s="390"/>
      <c r="BJ6" s="390"/>
      <c r="BK6" s="390"/>
      <c r="BL6" s="390"/>
      <c r="BM6" s="391"/>
      <c r="BN6" s="392">
        <v>802819</v>
      </c>
      <c r="BO6" s="393"/>
      <c r="BP6" s="393"/>
      <c r="BQ6" s="393"/>
      <c r="BR6" s="393"/>
      <c r="BS6" s="393"/>
      <c r="BT6" s="393"/>
      <c r="BU6" s="394"/>
      <c r="BV6" s="392">
        <v>979394</v>
      </c>
      <c r="BW6" s="393"/>
      <c r="BX6" s="393"/>
      <c r="BY6" s="393"/>
      <c r="BZ6" s="393"/>
      <c r="CA6" s="393"/>
      <c r="CB6" s="393"/>
      <c r="CC6" s="394"/>
      <c r="CD6" s="485" t="s">
        <v>157</v>
      </c>
      <c r="CE6" s="486"/>
      <c r="CF6" s="486"/>
      <c r="CG6" s="486"/>
      <c r="CH6" s="486"/>
      <c r="CI6" s="486"/>
      <c r="CJ6" s="486"/>
      <c r="CK6" s="486"/>
      <c r="CL6" s="486"/>
      <c r="CM6" s="486"/>
      <c r="CN6" s="486"/>
      <c r="CO6" s="486"/>
      <c r="CP6" s="486"/>
      <c r="CQ6" s="486"/>
      <c r="CR6" s="486"/>
      <c r="CS6" s="487"/>
      <c r="CT6" s="559">
        <v>92.7</v>
      </c>
      <c r="CU6" s="560"/>
      <c r="CV6" s="560"/>
      <c r="CW6" s="560"/>
      <c r="CX6" s="560"/>
      <c r="CY6" s="560"/>
      <c r="CZ6" s="560"/>
      <c r="DA6" s="561"/>
      <c r="DB6" s="559">
        <v>92.6</v>
      </c>
      <c r="DC6" s="560"/>
      <c r="DD6" s="560"/>
      <c r="DE6" s="560"/>
      <c r="DF6" s="560"/>
      <c r="DG6" s="560"/>
      <c r="DH6" s="560"/>
      <c r="DI6" s="561"/>
    </row>
    <row r="7" spans="1:119" ht="18.75" customHeight="1">
      <c r="A7" s="2"/>
      <c r="B7" s="404"/>
      <c r="C7" s="405"/>
      <c r="D7" s="405"/>
      <c r="E7" s="406"/>
      <c r="F7" s="406"/>
      <c r="G7" s="406"/>
      <c r="H7" s="406"/>
      <c r="I7" s="406"/>
      <c r="J7" s="406"/>
      <c r="K7" s="406"/>
      <c r="L7" s="406"/>
      <c r="M7" s="406"/>
      <c r="N7" s="406"/>
      <c r="O7" s="406"/>
      <c r="P7" s="406"/>
      <c r="Q7" s="406"/>
      <c r="R7" s="411"/>
      <c r="S7" s="411"/>
      <c r="T7" s="411"/>
      <c r="U7" s="411"/>
      <c r="V7" s="412"/>
      <c r="W7" s="414"/>
      <c r="X7" s="415"/>
      <c r="Y7" s="415"/>
      <c r="Z7" s="415"/>
      <c r="AA7" s="415"/>
      <c r="AB7" s="405"/>
      <c r="AC7" s="432"/>
      <c r="AD7" s="433"/>
      <c r="AE7" s="433"/>
      <c r="AF7" s="433"/>
      <c r="AG7" s="433"/>
      <c r="AH7" s="433"/>
      <c r="AI7" s="433"/>
      <c r="AJ7" s="433"/>
      <c r="AK7" s="433"/>
      <c r="AL7" s="434"/>
      <c r="AM7" s="504" t="s">
        <v>158</v>
      </c>
      <c r="AN7" s="396"/>
      <c r="AO7" s="396"/>
      <c r="AP7" s="396"/>
      <c r="AQ7" s="396"/>
      <c r="AR7" s="396"/>
      <c r="AS7" s="396"/>
      <c r="AT7" s="397"/>
      <c r="AU7" s="505" t="s">
        <v>58</v>
      </c>
      <c r="AV7" s="506"/>
      <c r="AW7" s="506"/>
      <c r="AX7" s="506"/>
      <c r="AY7" s="389" t="s">
        <v>159</v>
      </c>
      <c r="AZ7" s="390"/>
      <c r="BA7" s="390"/>
      <c r="BB7" s="390"/>
      <c r="BC7" s="390"/>
      <c r="BD7" s="390"/>
      <c r="BE7" s="390"/>
      <c r="BF7" s="390"/>
      <c r="BG7" s="390"/>
      <c r="BH7" s="390"/>
      <c r="BI7" s="390"/>
      <c r="BJ7" s="390"/>
      <c r="BK7" s="390"/>
      <c r="BL7" s="390"/>
      <c r="BM7" s="391"/>
      <c r="BN7" s="392">
        <v>171097</v>
      </c>
      <c r="BO7" s="393"/>
      <c r="BP7" s="393"/>
      <c r="BQ7" s="393"/>
      <c r="BR7" s="393"/>
      <c r="BS7" s="393"/>
      <c r="BT7" s="393"/>
      <c r="BU7" s="394"/>
      <c r="BV7" s="392">
        <v>286648</v>
      </c>
      <c r="BW7" s="393"/>
      <c r="BX7" s="393"/>
      <c r="BY7" s="393"/>
      <c r="BZ7" s="393"/>
      <c r="CA7" s="393"/>
      <c r="CB7" s="393"/>
      <c r="CC7" s="394"/>
      <c r="CD7" s="485" t="s">
        <v>160</v>
      </c>
      <c r="CE7" s="486"/>
      <c r="CF7" s="486"/>
      <c r="CG7" s="486"/>
      <c r="CH7" s="486"/>
      <c r="CI7" s="486"/>
      <c r="CJ7" s="486"/>
      <c r="CK7" s="486"/>
      <c r="CL7" s="486"/>
      <c r="CM7" s="486"/>
      <c r="CN7" s="486"/>
      <c r="CO7" s="486"/>
      <c r="CP7" s="486"/>
      <c r="CQ7" s="486"/>
      <c r="CR7" s="486"/>
      <c r="CS7" s="487"/>
      <c r="CT7" s="392">
        <v>13070193</v>
      </c>
      <c r="CU7" s="393"/>
      <c r="CV7" s="393"/>
      <c r="CW7" s="393"/>
      <c r="CX7" s="393"/>
      <c r="CY7" s="393"/>
      <c r="CZ7" s="393"/>
      <c r="DA7" s="394"/>
      <c r="DB7" s="392">
        <v>13212930</v>
      </c>
      <c r="DC7" s="393"/>
      <c r="DD7" s="393"/>
      <c r="DE7" s="393"/>
      <c r="DF7" s="393"/>
      <c r="DG7" s="393"/>
      <c r="DH7" s="393"/>
      <c r="DI7" s="394"/>
    </row>
    <row r="8" spans="1:119" ht="18.75" customHeight="1">
      <c r="A8" s="2"/>
      <c r="B8" s="422"/>
      <c r="C8" s="423"/>
      <c r="D8" s="423"/>
      <c r="E8" s="424"/>
      <c r="F8" s="424"/>
      <c r="G8" s="424"/>
      <c r="H8" s="424"/>
      <c r="I8" s="424"/>
      <c r="J8" s="424"/>
      <c r="K8" s="424"/>
      <c r="L8" s="424"/>
      <c r="M8" s="424"/>
      <c r="N8" s="424"/>
      <c r="O8" s="424"/>
      <c r="P8" s="424"/>
      <c r="Q8" s="424"/>
      <c r="R8" s="426"/>
      <c r="S8" s="426"/>
      <c r="T8" s="426"/>
      <c r="U8" s="426"/>
      <c r="V8" s="427"/>
      <c r="W8" s="354"/>
      <c r="X8" s="355"/>
      <c r="Y8" s="355"/>
      <c r="Z8" s="355"/>
      <c r="AA8" s="355"/>
      <c r="AB8" s="423"/>
      <c r="AC8" s="435"/>
      <c r="AD8" s="436"/>
      <c r="AE8" s="436"/>
      <c r="AF8" s="436"/>
      <c r="AG8" s="436"/>
      <c r="AH8" s="436"/>
      <c r="AI8" s="436"/>
      <c r="AJ8" s="436"/>
      <c r="AK8" s="436"/>
      <c r="AL8" s="437"/>
      <c r="AM8" s="504" t="s">
        <v>162</v>
      </c>
      <c r="AN8" s="396"/>
      <c r="AO8" s="396"/>
      <c r="AP8" s="396"/>
      <c r="AQ8" s="396"/>
      <c r="AR8" s="396"/>
      <c r="AS8" s="396"/>
      <c r="AT8" s="397"/>
      <c r="AU8" s="505" t="s">
        <v>58</v>
      </c>
      <c r="AV8" s="506"/>
      <c r="AW8" s="506"/>
      <c r="AX8" s="506"/>
      <c r="AY8" s="389" t="s">
        <v>164</v>
      </c>
      <c r="AZ8" s="390"/>
      <c r="BA8" s="390"/>
      <c r="BB8" s="390"/>
      <c r="BC8" s="390"/>
      <c r="BD8" s="390"/>
      <c r="BE8" s="390"/>
      <c r="BF8" s="390"/>
      <c r="BG8" s="390"/>
      <c r="BH8" s="390"/>
      <c r="BI8" s="390"/>
      <c r="BJ8" s="390"/>
      <c r="BK8" s="390"/>
      <c r="BL8" s="390"/>
      <c r="BM8" s="391"/>
      <c r="BN8" s="392">
        <v>631722</v>
      </c>
      <c r="BO8" s="393"/>
      <c r="BP8" s="393"/>
      <c r="BQ8" s="393"/>
      <c r="BR8" s="393"/>
      <c r="BS8" s="393"/>
      <c r="BT8" s="393"/>
      <c r="BU8" s="394"/>
      <c r="BV8" s="392">
        <v>692746</v>
      </c>
      <c r="BW8" s="393"/>
      <c r="BX8" s="393"/>
      <c r="BY8" s="393"/>
      <c r="BZ8" s="393"/>
      <c r="CA8" s="393"/>
      <c r="CB8" s="393"/>
      <c r="CC8" s="394"/>
      <c r="CD8" s="485" t="s">
        <v>165</v>
      </c>
      <c r="CE8" s="486"/>
      <c r="CF8" s="486"/>
      <c r="CG8" s="486"/>
      <c r="CH8" s="486"/>
      <c r="CI8" s="486"/>
      <c r="CJ8" s="486"/>
      <c r="CK8" s="486"/>
      <c r="CL8" s="486"/>
      <c r="CM8" s="486"/>
      <c r="CN8" s="486"/>
      <c r="CO8" s="486"/>
      <c r="CP8" s="486"/>
      <c r="CQ8" s="486"/>
      <c r="CR8" s="486"/>
      <c r="CS8" s="487"/>
      <c r="CT8" s="538">
        <v>0.28999999999999998</v>
      </c>
      <c r="CU8" s="539"/>
      <c r="CV8" s="539"/>
      <c r="CW8" s="539"/>
      <c r="CX8" s="539"/>
      <c r="CY8" s="539"/>
      <c r="CZ8" s="539"/>
      <c r="DA8" s="540"/>
      <c r="DB8" s="538">
        <v>0.28999999999999998</v>
      </c>
      <c r="DC8" s="539"/>
      <c r="DD8" s="539"/>
      <c r="DE8" s="539"/>
      <c r="DF8" s="539"/>
      <c r="DG8" s="539"/>
      <c r="DH8" s="539"/>
      <c r="DI8" s="540"/>
    </row>
    <row r="9" spans="1:119" ht="18.75" customHeight="1">
      <c r="A9" s="2"/>
      <c r="B9" s="438" t="s">
        <v>15</v>
      </c>
      <c r="C9" s="439"/>
      <c r="D9" s="439"/>
      <c r="E9" s="439"/>
      <c r="F9" s="439"/>
      <c r="G9" s="439"/>
      <c r="H9" s="439"/>
      <c r="I9" s="439"/>
      <c r="J9" s="439"/>
      <c r="K9" s="440"/>
      <c r="L9" s="553" t="s">
        <v>166</v>
      </c>
      <c r="M9" s="554"/>
      <c r="N9" s="554"/>
      <c r="O9" s="554"/>
      <c r="P9" s="554"/>
      <c r="Q9" s="555"/>
      <c r="R9" s="556">
        <v>36557</v>
      </c>
      <c r="S9" s="557"/>
      <c r="T9" s="557"/>
      <c r="U9" s="557"/>
      <c r="V9" s="558"/>
      <c r="W9" s="352" t="s">
        <v>167</v>
      </c>
      <c r="X9" s="353"/>
      <c r="Y9" s="353"/>
      <c r="Z9" s="353"/>
      <c r="AA9" s="353"/>
      <c r="AB9" s="353"/>
      <c r="AC9" s="353"/>
      <c r="AD9" s="353"/>
      <c r="AE9" s="353"/>
      <c r="AF9" s="353"/>
      <c r="AG9" s="353"/>
      <c r="AH9" s="353"/>
      <c r="AI9" s="353"/>
      <c r="AJ9" s="353"/>
      <c r="AK9" s="353"/>
      <c r="AL9" s="417"/>
      <c r="AM9" s="504" t="s">
        <v>169</v>
      </c>
      <c r="AN9" s="396"/>
      <c r="AO9" s="396"/>
      <c r="AP9" s="396"/>
      <c r="AQ9" s="396"/>
      <c r="AR9" s="396"/>
      <c r="AS9" s="396"/>
      <c r="AT9" s="397"/>
      <c r="AU9" s="505" t="s">
        <v>58</v>
      </c>
      <c r="AV9" s="506"/>
      <c r="AW9" s="506"/>
      <c r="AX9" s="506"/>
      <c r="AY9" s="389" t="s">
        <v>56</v>
      </c>
      <c r="AZ9" s="390"/>
      <c r="BA9" s="390"/>
      <c r="BB9" s="390"/>
      <c r="BC9" s="390"/>
      <c r="BD9" s="390"/>
      <c r="BE9" s="390"/>
      <c r="BF9" s="390"/>
      <c r="BG9" s="390"/>
      <c r="BH9" s="390"/>
      <c r="BI9" s="390"/>
      <c r="BJ9" s="390"/>
      <c r="BK9" s="390"/>
      <c r="BL9" s="390"/>
      <c r="BM9" s="391"/>
      <c r="BN9" s="392">
        <v>-61024</v>
      </c>
      <c r="BO9" s="393"/>
      <c r="BP9" s="393"/>
      <c r="BQ9" s="393"/>
      <c r="BR9" s="393"/>
      <c r="BS9" s="393"/>
      <c r="BT9" s="393"/>
      <c r="BU9" s="394"/>
      <c r="BV9" s="392">
        <v>51009</v>
      </c>
      <c r="BW9" s="393"/>
      <c r="BX9" s="393"/>
      <c r="BY9" s="393"/>
      <c r="BZ9" s="393"/>
      <c r="CA9" s="393"/>
      <c r="CB9" s="393"/>
      <c r="CC9" s="394"/>
      <c r="CD9" s="485" t="s">
        <v>60</v>
      </c>
      <c r="CE9" s="486"/>
      <c r="CF9" s="486"/>
      <c r="CG9" s="486"/>
      <c r="CH9" s="486"/>
      <c r="CI9" s="486"/>
      <c r="CJ9" s="486"/>
      <c r="CK9" s="486"/>
      <c r="CL9" s="486"/>
      <c r="CM9" s="486"/>
      <c r="CN9" s="486"/>
      <c r="CO9" s="486"/>
      <c r="CP9" s="486"/>
      <c r="CQ9" s="486"/>
      <c r="CR9" s="486"/>
      <c r="CS9" s="487"/>
      <c r="CT9" s="340">
        <v>20.8</v>
      </c>
      <c r="CU9" s="341"/>
      <c r="CV9" s="341"/>
      <c r="CW9" s="341"/>
      <c r="CX9" s="341"/>
      <c r="CY9" s="341"/>
      <c r="CZ9" s="341"/>
      <c r="DA9" s="342"/>
      <c r="DB9" s="340">
        <v>18.7</v>
      </c>
      <c r="DC9" s="341"/>
      <c r="DD9" s="341"/>
      <c r="DE9" s="341"/>
      <c r="DF9" s="341"/>
      <c r="DG9" s="341"/>
      <c r="DH9" s="341"/>
      <c r="DI9" s="342"/>
    </row>
    <row r="10" spans="1:119" ht="18.75" customHeight="1">
      <c r="A10" s="2"/>
      <c r="B10" s="438"/>
      <c r="C10" s="439"/>
      <c r="D10" s="439"/>
      <c r="E10" s="439"/>
      <c r="F10" s="439"/>
      <c r="G10" s="439"/>
      <c r="H10" s="439"/>
      <c r="I10" s="439"/>
      <c r="J10" s="439"/>
      <c r="K10" s="440"/>
      <c r="L10" s="395" t="s">
        <v>171</v>
      </c>
      <c r="M10" s="396"/>
      <c r="N10" s="396"/>
      <c r="O10" s="396"/>
      <c r="P10" s="396"/>
      <c r="Q10" s="397"/>
      <c r="R10" s="385">
        <v>39221</v>
      </c>
      <c r="S10" s="386"/>
      <c r="T10" s="386"/>
      <c r="U10" s="386"/>
      <c r="V10" s="388"/>
      <c r="W10" s="414"/>
      <c r="X10" s="415"/>
      <c r="Y10" s="415"/>
      <c r="Z10" s="415"/>
      <c r="AA10" s="415"/>
      <c r="AB10" s="415"/>
      <c r="AC10" s="415"/>
      <c r="AD10" s="415"/>
      <c r="AE10" s="415"/>
      <c r="AF10" s="415"/>
      <c r="AG10" s="415"/>
      <c r="AH10" s="415"/>
      <c r="AI10" s="415"/>
      <c r="AJ10" s="415"/>
      <c r="AK10" s="415"/>
      <c r="AL10" s="418"/>
      <c r="AM10" s="504" t="s">
        <v>173</v>
      </c>
      <c r="AN10" s="396"/>
      <c r="AO10" s="396"/>
      <c r="AP10" s="396"/>
      <c r="AQ10" s="396"/>
      <c r="AR10" s="396"/>
      <c r="AS10" s="396"/>
      <c r="AT10" s="397"/>
      <c r="AU10" s="505" t="s">
        <v>175</v>
      </c>
      <c r="AV10" s="506"/>
      <c r="AW10" s="506"/>
      <c r="AX10" s="506"/>
      <c r="AY10" s="389" t="s">
        <v>177</v>
      </c>
      <c r="AZ10" s="390"/>
      <c r="BA10" s="390"/>
      <c r="BB10" s="390"/>
      <c r="BC10" s="390"/>
      <c r="BD10" s="390"/>
      <c r="BE10" s="390"/>
      <c r="BF10" s="390"/>
      <c r="BG10" s="390"/>
      <c r="BH10" s="390"/>
      <c r="BI10" s="390"/>
      <c r="BJ10" s="390"/>
      <c r="BK10" s="390"/>
      <c r="BL10" s="390"/>
      <c r="BM10" s="391"/>
      <c r="BN10" s="392">
        <v>352240</v>
      </c>
      <c r="BO10" s="393"/>
      <c r="BP10" s="393"/>
      <c r="BQ10" s="393"/>
      <c r="BR10" s="393"/>
      <c r="BS10" s="393"/>
      <c r="BT10" s="393"/>
      <c r="BU10" s="394"/>
      <c r="BV10" s="392">
        <v>892528</v>
      </c>
      <c r="BW10" s="393"/>
      <c r="BX10" s="393"/>
      <c r="BY10" s="393"/>
      <c r="BZ10" s="393"/>
      <c r="CA10" s="393"/>
      <c r="CB10" s="393"/>
      <c r="CC10" s="394"/>
      <c r="CD10" s="25" t="s">
        <v>178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38"/>
      <c r="C11" s="439"/>
      <c r="D11" s="439"/>
      <c r="E11" s="439"/>
      <c r="F11" s="439"/>
      <c r="G11" s="439"/>
      <c r="H11" s="439"/>
      <c r="I11" s="439"/>
      <c r="J11" s="439"/>
      <c r="K11" s="440"/>
      <c r="L11" s="451" t="s">
        <v>53</v>
      </c>
      <c r="M11" s="452"/>
      <c r="N11" s="452"/>
      <c r="O11" s="452"/>
      <c r="P11" s="452"/>
      <c r="Q11" s="453"/>
      <c r="R11" s="550" t="s">
        <v>180</v>
      </c>
      <c r="S11" s="551"/>
      <c r="T11" s="551"/>
      <c r="U11" s="551"/>
      <c r="V11" s="552"/>
      <c r="W11" s="414"/>
      <c r="X11" s="415"/>
      <c r="Y11" s="415"/>
      <c r="Z11" s="415"/>
      <c r="AA11" s="415"/>
      <c r="AB11" s="415"/>
      <c r="AC11" s="415"/>
      <c r="AD11" s="415"/>
      <c r="AE11" s="415"/>
      <c r="AF11" s="415"/>
      <c r="AG11" s="415"/>
      <c r="AH11" s="415"/>
      <c r="AI11" s="415"/>
      <c r="AJ11" s="415"/>
      <c r="AK11" s="415"/>
      <c r="AL11" s="418"/>
      <c r="AM11" s="504" t="s">
        <v>181</v>
      </c>
      <c r="AN11" s="396"/>
      <c r="AO11" s="396"/>
      <c r="AP11" s="396"/>
      <c r="AQ11" s="396"/>
      <c r="AR11" s="396"/>
      <c r="AS11" s="396"/>
      <c r="AT11" s="397"/>
      <c r="AU11" s="505" t="s">
        <v>58</v>
      </c>
      <c r="AV11" s="506"/>
      <c r="AW11" s="506"/>
      <c r="AX11" s="506"/>
      <c r="AY11" s="389" t="s">
        <v>182</v>
      </c>
      <c r="AZ11" s="390"/>
      <c r="BA11" s="390"/>
      <c r="BB11" s="390"/>
      <c r="BC11" s="390"/>
      <c r="BD11" s="390"/>
      <c r="BE11" s="390"/>
      <c r="BF11" s="390"/>
      <c r="BG11" s="390"/>
      <c r="BH11" s="390"/>
      <c r="BI11" s="390"/>
      <c r="BJ11" s="390"/>
      <c r="BK11" s="390"/>
      <c r="BL11" s="390"/>
      <c r="BM11" s="391"/>
      <c r="BN11" s="392">
        <v>172334</v>
      </c>
      <c r="BO11" s="393"/>
      <c r="BP11" s="393"/>
      <c r="BQ11" s="393"/>
      <c r="BR11" s="393"/>
      <c r="BS11" s="393"/>
      <c r="BT11" s="393"/>
      <c r="BU11" s="394"/>
      <c r="BV11" s="392">
        <v>0</v>
      </c>
      <c r="BW11" s="393"/>
      <c r="BX11" s="393"/>
      <c r="BY11" s="393"/>
      <c r="BZ11" s="393"/>
      <c r="CA11" s="393"/>
      <c r="CB11" s="393"/>
      <c r="CC11" s="394"/>
      <c r="CD11" s="485" t="s">
        <v>186</v>
      </c>
      <c r="CE11" s="486"/>
      <c r="CF11" s="486"/>
      <c r="CG11" s="486"/>
      <c r="CH11" s="486"/>
      <c r="CI11" s="486"/>
      <c r="CJ11" s="486"/>
      <c r="CK11" s="486"/>
      <c r="CL11" s="486"/>
      <c r="CM11" s="486"/>
      <c r="CN11" s="486"/>
      <c r="CO11" s="486"/>
      <c r="CP11" s="486"/>
      <c r="CQ11" s="486"/>
      <c r="CR11" s="486"/>
      <c r="CS11" s="487"/>
      <c r="CT11" s="538" t="s">
        <v>136</v>
      </c>
      <c r="CU11" s="539"/>
      <c r="CV11" s="539"/>
      <c r="CW11" s="539"/>
      <c r="CX11" s="539"/>
      <c r="CY11" s="539"/>
      <c r="CZ11" s="539"/>
      <c r="DA11" s="540"/>
      <c r="DB11" s="538" t="s">
        <v>136</v>
      </c>
      <c r="DC11" s="539"/>
      <c r="DD11" s="539"/>
      <c r="DE11" s="539"/>
      <c r="DF11" s="539"/>
      <c r="DG11" s="539"/>
      <c r="DH11" s="539"/>
      <c r="DI11" s="540"/>
    </row>
    <row r="12" spans="1:119" ht="18.75" customHeight="1">
      <c r="A12" s="2"/>
      <c r="B12" s="441" t="s">
        <v>187</v>
      </c>
      <c r="C12" s="442"/>
      <c r="D12" s="442"/>
      <c r="E12" s="442"/>
      <c r="F12" s="442"/>
      <c r="G12" s="442"/>
      <c r="H12" s="442"/>
      <c r="I12" s="442"/>
      <c r="J12" s="442"/>
      <c r="K12" s="443"/>
      <c r="L12" s="541" t="s">
        <v>189</v>
      </c>
      <c r="M12" s="542"/>
      <c r="N12" s="542"/>
      <c r="O12" s="542"/>
      <c r="P12" s="542"/>
      <c r="Q12" s="543"/>
      <c r="R12" s="544">
        <v>37010</v>
      </c>
      <c r="S12" s="545"/>
      <c r="T12" s="545"/>
      <c r="U12" s="545"/>
      <c r="V12" s="546"/>
      <c r="W12" s="547" t="s">
        <v>4</v>
      </c>
      <c r="X12" s="506"/>
      <c r="Y12" s="506"/>
      <c r="Z12" s="506"/>
      <c r="AA12" s="506"/>
      <c r="AB12" s="548"/>
      <c r="AC12" s="505" t="s">
        <v>21</v>
      </c>
      <c r="AD12" s="506"/>
      <c r="AE12" s="506"/>
      <c r="AF12" s="506"/>
      <c r="AG12" s="548"/>
      <c r="AH12" s="505" t="s">
        <v>193</v>
      </c>
      <c r="AI12" s="506"/>
      <c r="AJ12" s="506"/>
      <c r="AK12" s="506"/>
      <c r="AL12" s="549"/>
      <c r="AM12" s="504" t="s">
        <v>194</v>
      </c>
      <c r="AN12" s="396"/>
      <c r="AO12" s="396"/>
      <c r="AP12" s="396"/>
      <c r="AQ12" s="396"/>
      <c r="AR12" s="396"/>
      <c r="AS12" s="396"/>
      <c r="AT12" s="397"/>
      <c r="AU12" s="505" t="s">
        <v>175</v>
      </c>
      <c r="AV12" s="506"/>
      <c r="AW12" s="506"/>
      <c r="AX12" s="506"/>
      <c r="AY12" s="389" t="s">
        <v>196</v>
      </c>
      <c r="AZ12" s="390"/>
      <c r="BA12" s="390"/>
      <c r="BB12" s="390"/>
      <c r="BC12" s="390"/>
      <c r="BD12" s="390"/>
      <c r="BE12" s="390"/>
      <c r="BF12" s="390"/>
      <c r="BG12" s="390"/>
      <c r="BH12" s="390"/>
      <c r="BI12" s="390"/>
      <c r="BJ12" s="390"/>
      <c r="BK12" s="390"/>
      <c r="BL12" s="390"/>
      <c r="BM12" s="391"/>
      <c r="BN12" s="392">
        <v>427560</v>
      </c>
      <c r="BO12" s="393"/>
      <c r="BP12" s="393"/>
      <c r="BQ12" s="393"/>
      <c r="BR12" s="393"/>
      <c r="BS12" s="393"/>
      <c r="BT12" s="393"/>
      <c r="BU12" s="394"/>
      <c r="BV12" s="392">
        <v>1273028</v>
      </c>
      <c r="BW12" s="393"/>
      <c r="BX12" s="393"/>
      <c r="BY12" s="393"/>
      <c r="BZ12" s="393"/>
      <c r="CA12" s="393"/>
      <c r="CB12" s="393"/>
      <c r="CC12" s="394"/>
      <c r="CD12" s="485" t="s">
        <v>198</v>
      </c>
      <c r="CE12" s="486"/>
      <c r="CF12" s="486"/>
      <c r="CG12" s="486"/>
      <c r="CH12" s="486"/>
      <c r="CI12" s="486"/>
      <c r="CJ12" s="486"/>
      <c r="CK12" s="486"/>
      <c r="CL12" s="486"/>
      <c r="CM12" s="486"/>
      <c r="CN12" s="486"/>
      <c r="CO12" s="486"/>
      <c r="CP12" s="486"/>
      <c r="CQ12" s="486"/>
      <c r="CR12" s="486"/>
      <c r="CS12" s="487"/>
      <c r="CT12" s="538" t="s">
        <v>136</v>
      </c>
      <c r="CU12" s="539"/>
      <c r="CV12" s="539"/>
      <c r="CW12" s="539"/>
      <c r="CX12" s="539"/>
      <c r="CY12" s="539"/>
      <c r="CZ12" s="539"/>
      <c r="DA12" s="540"/>
      <c r="DB12" s="538" t="s">
        <v>136</v>
      </c>
      <c r="DC12" s="539"/>
      <c r="DD12" s="539"/>
      <c r="DE12" s="539"/>
      <c r="DF12" s="539"/>
      <c r="DG12" s="539"/>
      <c r="DH12" s="539"/>
      <c r="DI12" s="540"/>
    </row>
    <row r="13" spans="1:119" ht="18.75" customHeight="1">
      <c r="A13" s="2"/>
      <c r="B13" s="444"/>
      <c r="C13" s="445"/>
      <c r="D13" s="445"/>
      <c r="E13" s="445"/>
      <c r="F13" s="445"/>
      <c r="G13" s="445"/>
      <c r="H13" s="445"/>
      <c r="I13" s="445"/>
      <c r="J13" s="445"/>
      <c r="K13" s="446"/>
      <c r="L13" s="16"/>
      <c r="M13" s="527" t="s">
        <v>199</v>
      </c>
      <c r="N13" s="528"/>
      <c r="O13" s="528"/>
      <c r="P13" s="528"/>
      <c r="Q13" s="529"/>
      <c r="R13" s="530">
        <v>36738</v>
      </c>
      <c r="S13" s="531"/>
      <c r="T13" s="531"/>
      <c r="U13" s="531"/>
      <c r="V13" s="532"/>
      <c r="W13" s="428" t="s">
        <v>201</v>
      </c>
      <c r="X13" s="357"/>
      <c r="Y13" s="357"/>
      <c r="Z13" s="357"/>
      <c r="AA13" s="357"/>
      <c r="AB13" s="358"/>
      <c r="AC13" s="385">
        <v>3696</v>
      </c>
      <c r="AD13" s="386"/>
      <c r="AE13" s="386"/>
      <c r="AF13" s="386"/>
      <c r="AG13" s="387"/>
      <c r="AH13" s="385">
        <v>4799</v>
      </c>
      <c r="AI13" s="386"/>
      <c r="AJ13" s="386"/>
      <c r="AK13" s="386"/>
      <c r="AL13" s="388"/>
      <c r="AM13" s="504" t="s">
        <v>202</v>
      </c>
      <c r="AN13" s="396"/>
      <c r="AO13" s="396"/>
      <c r="AP13" s="396"/>
      <c r="AQ13" s="396"/>
      <c r="AR13" s="396"/>
      <c r="AS13" s="396"/>
      <c r="AT13" s="397"/>
      <c r="AU13" s="505" t="s">
        <v>175</v>
      </c>
      <c r="AV13" s="506"/>
      <c r="AW13" s="506"/>
      <c r="AX13" s="506"/>
      <c r="AY13" s="389" t="s">
        <v>204</v>
      </c>
      <c r="AZ13" s="390"/>
      <c r="BA13" s="390"/>
      <c r="BB13" s="390"/>
      <c r="BC13" s="390"/>
      <c r="BD13" s="390"/>
      <c r="BE13" s="390"/>
      <c r="BF13" s="390"/>
      <c r="BG13" s="390"/>
      <c r="BH13" s="390"/>
      <c r="BI13" s="390"/>
      <c r="BJ13" s="390"/>
      <c r="BK13" s="390"/>
      <c r="BL13" s="390"/>
      <c r="BM13" s="391"/>
      <c r="BN13" s="392">
        <v>35990</v>
      </c>
      <c r="BO13" s="393"/>
      <c r="BP13" s="393"/>
      <c r="BQ13" s="393"/>
      <c r="BR13" s="393"/>
      <c r="BS13" s="393"/>
      <c r="BT13" s="393"/>
      <c r="BU13" s="394"/>
      <c r="BV13" s="392">
        <v>-329491</v>
      </c>
      <c r="BW13" s="393"/>
      <c r="BX13" s="393"/>
      <c r="BY13" s="393"/>
      <c r="BZ13" s="393"/>
      <c r="CA13" s="393"/>
      <c r="CB13" s="393"/>
      <c r="CC13" s="394"/>
      <c r="CD13" s="485" t="s">
        <v>206</v>
      </c>
      <c r="CE13" s="486"/>
      <c r="CF13" s="486"/>
      <c r="CG13" s="486"/>
      <c r="CH13" s="486"/>
      <c r="CI13" s="486"/>
      <c r="CJ13" s="486"/>
      <c r="CK13" s="486"/>
      <c r="CL13" s="486"/>
      <c r="CM13" s="486"/>
      <c r="CN13" s="486"/>
      <c r="CO13" s="486"/>
      <c r="CP13" s="486"/>
      <c r="CQ13" s="486"/>
      <c r="CR13" s="486"/>
      <c r="CS13" s="487"/>
      <c r="CT13" s="340">
        <v>5.3</v>
      </c>
      <c r="CU13" s="341"/>
      <c r="CV13" s="341"/>
      <c r="CW13" s="341"/>
      <c r="CX13" s="341"/>
      <c r="CY13" s="341"/>
      <c r="CZ13" s="341"/>
      <c r="DA13" s="342"/>
      <c r="DB13" s="340">
        <v>5.5</v>
      </c>
      <c r="DC13" s="341"/>
      <c r="DD13" s="341"/>
      <c r="DE13" s="341"/>
      <c r="DF13" s="341"/>
      <c r="DG13" s="341"/>
      <c r="DH13" s="341"/>
      <c r="DI13" s="342"/>
    </row>
    <row r="14" spans="1:119" ht="18.75" customHeight="1">
      <c r="A14" s="2"/>
      <c r="B14" s="444"/>
      <c r="C14" s="445"/>
      <c r="D14" s="445"/>
      <c r="E14" s="445"/>
      <c r="F14" s="445"/>
      <c r="G14" s="445"/>
      <c r="H14" s="445"/>
      <c r="I14" s="445"/>
      <c r="J14" s="445"/>
      <c r="K14" s="446"/>
      <c r="L14" s="517" t="s">
        <v>207</v>
      </c>
      <c r="M14" s="536"/>
      <c r="N14" s="536"/>
      <c r="O14" s="536"/>
      <c r="P14" s="536"/>
      <c r="Q14" s="537"/>
      <c r="R14" s="530">
        <v>37633</v>
      </c>
      <c r="S14" s="531"/>
      <c r="T14" s="531"/>
      <c r="U14" s="531"/>
      <c r="V14" s="532"/>
      <c r="W14" s="416"/>
      <c r="X14" s="360"/>
      <c r="Y14" s="360"/>
      <c r="Z14" s="360"/>
      <c r="AA14" s="360"/>
      <c r="AB14" s="361"/>
      <c r="AC14" s="520">
        <v>21.5</v>
      </c>
      <c r="AD14" s="521"/>
      <c r="AE14" s="521"/>
      <c r="AF14" s="521"/>
      <c r="AG14" s="522"/>
      <c r="AH14" s="520">
        <v>25.8</v>
      </c>
      <c r="AI14" s="521"/>
      <c r="AJ14" s="521"/>
      <c r="AK14" s="521"/>
      <c r="AL14" s="523"/>
      <c r="AM14" s="504"/>
      <c r="AN14" s="396"/>
      <c r="AO14" s="396"/>
      <c r="AP14" s="396"/>
      <c r="AQ14" s="396"/>
      <c r="AR14" s="396"/>
      <c r="AS14" s="396"/>
      <c r="AT14" s="397"/>
      <c r="AU14" s="505"/>
      <c r="AV14" s="506"/>
      <c r="AW14" s="506"/>
      <c r="AX14" s="506"/>
      <c r="AY14" s="389"/>
      <c r="AZ14" s="390"/>
      <c r="BA14" s="390"/>
      <c r="BB14" s="390"/>
      <c r="BC14" s="390"/>
      <c r="BD14" s="390"/>
      <c r="BE14" s="390"/>
      <c r="BF14" s="390"/>
      <c r="BG14" s="390"/>
      <c r="BH14" s="390"/>
      <c r="BI14" s="390"/>
      <c r="BJ14" s="390"/>
      <c r="BK14" s="390"/>
      <c r="BL14" s="390"/>
      <c r="BM14" s="391"/>
      <c r="BN14" s="392"/>
      <c r="BO14" s="393"/>
      <c r="BP14" s="393"/>
      <c r="BQ14" s="393"/>
      <c r="BR14" s="393"/>
      <c r="BS14" s="393"/>
      <c r="BT14" s="393"/>
      <c r="BU14" s="394"/>
      <c r="BV14" s="392"/>
      <c r="BW14" s="393"/>
      <c r="BX14" s="393"/>
      <c r="BY14" s="393"/>
      <c r="BZ14" s="393"/>
      <c r="CA14" s="393"/>
      <c r="CB14" s="393"/>
      <c r="CC14" s="394"/>
      <c r="CD14" s="480" t="s">
        <v>209</v>
      </c>
      <c r="CE14" s="481"/>
      <c r="CF14" s="481"/>
      <c r="CG14" s="481"/>
      <c r="CH14" s="481"/>
      <c r="CI14" s="481"/>
      <c r="CJ14" s="481"/>
      <c r="CK14" s="481"/>
      <c r="CL14" s="481"/>
      <c r="CM14" s="481"/>
      <c r="CN14" s="481"/>
      <c r="CO14" s="481"/>
      <c r="CP14" s="481"/>
      <c r="CQ14" s="481"/>
      <c r="CR14" s="481"/>
      <c r="CS14" s="482"/>
      <c r="CT14" s="524" t="s">
        <v>136</v>
      </c>
      <c r="CU14" s="525"/>
      <c r="CV14" s="525"/>
      <c r="CW14" s="525"/>
      <c r="CX14" s="525"/>
      <c r="CY14" s="525"/>
      <c r="CZ14" s="525"/>
      <c r="DA14" s="526"/>
      <c r="DB14" s="524" t="s">
        <v>136</v>
      </c>
      <c r="DC14" s="525"/>
      <c r="DD14" s="525"/>
      <c r="DE14" s="525"/>
      <c r="DF14" s="525"/>
      <c r="DG14" s="525"/>
      <c r="DH14" s="525"/>
      <c r="DI14" s="526"/>
    </row>
    <row r="15" spans="1:119" ht="18.75" customHeight="1">
      <c r="A15" s="2"/>
      <c r="B15" s="444"/>
      <c r="C15" s="445"/>
      <c r="D15" s="445"/>
      <c r="E15" s="445"/>
      <c r="F15" s="445"/>
      <c r="G15" s="445"/>
      <c r="H15" s="445"/>
      <c r="I15" s="445"/>
      <c r="J15" s="445"/>
      <c r="K15" s="446"/>
      <c r="L15" s="16"/>
      <c r="M15" s="527" t="s">
        <v>199</v>
      </c>
      <c r="N15" s="528"/>
      <c r="O15" s="528"/>
      <c r="P15" s="528"/>
      <c r="Q15" s="529"/>
      <c r="R15" s="530">
        <v>37446</v>
      </c>
      <c r="S15" s="531"/>
      <c r="T15" s="531"/>
      <c r="U15" s="531"/>
      <c r="V15" s="532"/>
      <c r="W15" s="428" t="s">
        <v>212</v>
      </c>
      <c r="X15" s="357"/>
      <c r="Y15" s="357"/>
      <c r="Z15" s="357"/>
      <c r="AA15" s="357"/>
      <c r="AB15" s="358"/>
      <c r="AC15" s="385">
        <v>3825</v>
      </c>
      <c r="AD15" s="386"/>
      <c r="AE15" s="386"/>
      <c r="AF15" s="386"/>
      <c r="AG15" s="387"/>
      <c r="AH15" s="385">
        <v>4042</v>
      </c>
      <c r="AI15" s="386"/>
      <c r="AJ15" s="386"/>
      <c r="AK15" s="386"/>
      <c r="AL15" s="388"/>
      <c r="AM15" s="504"/>
      <c r="AN15" s="396"/>
      <c r="AO15" s="396"/>
      <c r="AP15" s="396"/>
      <c r="AQ15" s="396"/>
      <c r="AR15" s="396"/>
      <c r="AS15" s="396"/>
      <c r="AT15" s="397"/>
      <c r="AU15" s="505"/>
      <c r="AV15" s="506"/>
      <c r="AW15" s="506"/>
      <c r="AX15" s="506"/>
      <c r="AY15" s="477" t="s">
        <v>214</v>
      </c>
      <c r="AZ15" s="478"/>
      <c r="BA15" s="478"/>
      <c r="BB15" s="478"/>
      <c r="BC15" s="478"/>
      <c r="BD15" s="478"/>
      <c r="BE15" s="478"/>
      <c r="BF15" s="478"/>
      <c r="BG15" s="478"/>
      <c r="BH15" s="478"/>
      <c r="BI15" s="478"/>
      <c r="BJ15" s="478"/>
      <c r="BK15" s="478"/>
      <c r="BL15" s="478"/>
      <c r="BM15" s="479"/>
      <c r="BN15" s="474">
        <v>3381783</v>
      </c>
      <c r="BO15" s="475"/>
      <c r="BP15" s="475"/>
      <c r="BQ15" s="475"/>
      <c r="BR15" s="475"/>
      <c r="BS15" s="475"/>
      <c r="BT15" s="475"/>
      <c r="BU15" s="476"/>
      <c r="BV15" s="474">
        <v>3275192</v>
      </c>
      <c r="BW15" s="475"/>
      <c r="BX15" s="475"/>
      <c r="BY15" s="475"/>
      <c r="BZ15" s="475"/>
      <c r="CA15" s="475"/>
      <c r="CB15" s="475"/>
      <c r="CC15" s="476"/>
      <c r="CD15" s="533" t="s">
        <v>200</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c r="A16" s="2"/>
      <c r="B16" s="444"/>
      <c r="C16" s="445"/>
      <c r="D16" s="445"/>
      <c r="E16" s="445"/>
      <c r="F16" s="445"/>
      <c r="G16" s="445"/>
      <c r="H16" s="445"/>
      <c r="I16" s="445"/>
      <c r="J16" s="445"/>
      <c r="K16" s="446"/>
      <c r="L16" s="517" t="s">
        <v>216</v>
      </c>
      <c r="M16" s="518"/>
      <c r="N16" s="518"/>
      <c r="O16" s="518"/>
      <c r="P16" s="518"/>
      <c r="Q16" s="519"/>
      <c r="R16" s="514" t="s">
        <v>218</v>
      </c>
      <c r="S16" s="515"/>
      <c r="T16" s="515"/>
      <c r="U16" s="515"/>
      <c r="V16" s="516"/>
      <c r="W16" s="416"/>
      <c r="X16" s="360"/>
      <c r="Y16" s="360"/>
      <c r="Z16" s="360"/>
      <c r="AA16" s="360"/>
      <c r="AB16" s="361"/>
      <c r="AC16" s="520">
        <v>22.3</v>
      </c>
      <c r="AD16" s="521"/>
      <c r="AE16" s="521"/>
      <c r="AF16" s="521"/>
      <c r="AG16" s="522"/>
      <c r="AH16" s="520">
        <v>21.7</v>
      </c>
      <c r="AI16" s="521"/>
      <c r="AJ16" s="521"/>
      <c r="AK16" s="521"/>
      <c r="AL16" s="523"/>
      <c r="AM16" s="504"/>
      <c r="AN16" s="396"/>
      <c r="AO16" s="396"/>
      <c r="AP16" s="396"/>
      <c r="AQ16" s="396"/>
      <c r="AR16" s="396"/>
      <c r="AS16" s="396"/>
      <c r="AT16" s="397"/>
      <c r="AU16" s="505"/>
      <c r="AV16" s="506"/>
      <c r="AW16" s="506"/>
      <c r="AX16" s="506"/>
      <c r="AY16" s="389" t="s">
        <v>107</v>
      </c>
      <c r="AZ16" s="390"/>
      <c r="BA16" s="390"/>
      <c r="BB16" s="390"/>
      <c r="BC16" s="390"/>
      <c r="BD16" s="390"/>
      <c r="BE16" s="390"/>
      <c r="BF16" s="390"/>
      <c r="BG16" s="390"/>
      <c r="BH16" s="390"/>
      <c r="BI16" s="390"/>
      <c r="BJ16" s="390"/>
      <c r="BK16" s="390"/>
      <c r="BL16" s="390"/>
      <c r="BM16" s="391"/>
      <c r="BN16" s="392">
        <v>11204300</v>
      </c>
      <c r="BO16" s="393"/>
      <c r="BP16" s="393"/>
      <c r="BQ16" s="393"/>
      <c r="BR16" s="393"/>
      <c r="BS16" s="393"/>
      <c r="BT16" s="393"/>
      <c r="BU16" s="394"/>
      <c r="BV16" s="392">
        <v>11208456</v>
      </c>
      <c r="BW16" s="393"/>
      <c r="BX16" s="393"/>
      <c r="BY16" s="393"/>
      <c r="BZ16" s="393"/>
      <c r="CA16" s="393"/>
      <c r="CB16" s="393"/>
      <c r="CC16" s="394"/>
      <c r="CD16" s="24"/>
      <c r="CE16" s="338"/>
      <c r="CF16" s="338"/>
      <c r="CG16" s="338"/>
      <c r="CH16" s="338"/>
      <c r="CI16" s="338"/>
      <c r="CJ16" s="338"/>
      <c r="CK16" s="338"/>
      <c r="CL16" s="338"/>
      <c r="CM16" s="338"/>
      <c r="CN16" s="338"/>
      <c r="CO16" s="338"/>
      <c r="CP16" s="338"/>
      <c r="CQ16" s="338"/>
      <c r="CR16" s="338"/>
      <c r="CS16" s="339"/>
      <c r="CT16" s="340"/>
      <c r="CU16" s="341"/>
      <c r="CV16" s="341"/>
      <c r="CW16" s="341"/>
      <c r="CX16" s="341"/>
      <c r="CY16" s="341"/>
      <c r="CZ16" s="341"/>
      <c r="DA16" s="342"/>
      <c r="DB16" s="340"/>
      <c r="DC16" s="341"/>
      <c r="DD16" s="341"/>
      <c r="DE16" s="341"/>
      <c r="DF16" s="341"/>
      <c r="DG16" s="341"/>
      <c r="DH16" s="341"/>
      <c r="DI16" s="342"/>
    </row>
    <row r="17" spans="1:113" ht="18.75" customHeight="1">
      <c r="A17" s="2"/>
      <c r="B17" s="447"/>
      <c r="C17" s="448"/>
      <c r="D17" s="448"/>
      <c r="E17" s="448"/>
      <c r="F17" s="448"/>
      <c r="G17" s="448"/>
      <c r="H17" s="448"/>
      <c r="I17" s="448"/>
      <c r="J17" s="448"/>
      <c r="K17" s="449"/>
      <c r="L17" s="17"/>
      <c r="M17" s="511" t="s">
        <v>94</v>
      </c>
      <c r="N17" s="512"/>
      <c r="O17" s="512"/>
      <c r="P17" s="512"/>
      <c r="Q17" s="513"/>
      <c r="R17" s="514" t="s">
        <v>221</v>
      </c>
      <c r="S17" s="515"/>
      <c r="T17" s="515"/>
      <c r="U17" s="515"/>
      <c r="V17" s="516"/>
      <c r="W17" s="428" t="s">
        <v>84</v>
      </c>
      <c r="X17" s="357"/>
      <c r="Y17" s="357"/>
      <c r="Z17" s="357"/>
      <c r="AA17" s="357"/>
      <c r="AB17" s="358"/>
      <c r="AC17" s="385">
        <v>9643</v>
      </c>
      <c r="AD17" s="386"/>
      <c r="AE17" s="386"/>
      <c r="AF17" s="386"/>
      <c r="AG17" s="387"/>
      <c r="AH17" s="385">
        <v>9773</v>
      </c>
      <c r="AI17" s="386"/>
      <c r="AJ17" s="386"/>
      <c r="AK17" s="386"/>
      <c r="AL17" s="388"/>
      <c r="AM17" s="504"/>
      <c r="AN17" s="396"/>
      <c r="AO17" s="396"/>
      <c r="AP17" s="396"/>
      <c r="AQ17" s="396"/>
      <c r="AR17" s="396"/>
      <c r="AS17" s="396"/>
      <c r="AT17" s="397"/>
      <c r="AU17" s="505"/>
      <c r="AV17" s="506"/>
      <c r="AW17" s="506"/>
      <c r="AX17" s="506"/>
      <c r="AY17" s="389" t="s">
        <v>224</v>
      </c>
      <c r="AZ17" s="390"/>
      <c r="BA17" s="390"/>
      <c r="BB17" s="390"/>
      <c r="BC17" s="390"/>
      <c r="BD17" s="390"/>
      <c r="BE17" s="390"/>
      <c r="BF17" s="390"/>
      <c r="BG17" s="390"/>
      <c r="BH17" s="390"/>
      <c r="BI17" s="390"/>
      <c r="BJ17" s="390"/>
      <c r="BK17" s="390"/>
      <c r="BL17" s="390"/>
      <c r="BM17" s="391"/>
      <c r="BN17" s="392">
        <v>4251264</v>
      </c>
      <c r="BO17" s="393"/>
      <c r="BP17" s="393"/>
      <c r="BQ17" s="393"/>
      <c r="BR17" s="393"/>
      <c r="BS17" s="393"/>
      <c r="BT17" s="393"/>
      <c r="BU17" s="394"/>
      <c r="BV17" s="392">
        <v>4089962</v>
      </c>
      <c r="BW17" s="393"/>
      <c r="BX17" s="393"/>
      <c r="BY17" s="393"/>
      <c r="BZ17" s="393"/>
      <c r="CA17" s="393"/>
      <c r="CB17" s="393"/>
      <c r="CC17" s="394"/>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c r="A18" s="2"/>
      <c r="B18" s="491" t="s">
        <v>225</v>
      </c>
      <c r="C18" s="440"/>
      <c r="D18" s="440"/>
      <c r="E18" s="492"/>
      <c r="F18" s="492"/>
      <c r="G18" s="492"/>
      <c r="H18" s="492"/>
      <c r="I18" s="492"/>
      <c r="J18" s="492"/>
      <c r="K18" s="492"/>
      <c r="L18" s="507">
        <v>390.11</v>
      </c>
      <c r="M18" s="507"/>
      <c r="N18" s="507"/>
      <c r="O18" s="507"/>
      <c r="P18" s="507"/>
      <c r="Q18" s="507"/>
      <c r="R18" s="508"/>
      <c r="S18" s="508"/>
      <c r="T18" s="508"/>
      <c r="U18" s="508"/>
      <c r="V18" s="509"/>
      <c r="W18" s="354"/>
      <c r="X18" s="355"/>
      <c r="Y18" s="355"/>
      <c r="Z18" s="355"/>
      <c r="AA18" s="355"/>
      <c r="AB18" s="423"/>
      <c r="AC18" s="460">
        <v>56.2</v>
      </c>
      <c r="AD18" s="461"/>
      <c r="AE18" s="461"/>
      <c r="AF18" s="461"/>
      <c r="AG18" s="510"/>
      <c r="AH18" s="460">
        <v>52.5</v>
      </c>
      <c r="AI18" s="461"/>
      <c r="AJ18" s="461"/>
      <c r="AK18" s="461"/>
      <c r="AL18" s="462"/>
      <c r="AM18" s="504"/>
      <c r="AN18" s="396"/>
      <c r="AO18" s="396"/>
      <c r="AP18" s="396"/>
      <c r="AQ18" s="396"/>
      <c r="AR18" s="396"/>
      <c r="AS18" s="396"/>
      <c r="AT18" s="397"/>
      <c r="AU18" s="505"/>
      <c r="AV18" s="506"/>
      <c r="AW18" s="506"/>
      <c r="AX18" s="506"/>
      <c r="AY18" s="389" t="s">
        <v>227</v>
      </c>
      <c r="AZ18" s="390"/>
      <c r="BA18" s="390"/>
      <c r="BB18" s="390"/>
      <c r="BC18" s="390"/>
      <c r="BD18" s="390"/>
      <c r="BE18" s="390"/>
      <c r="BF18" s="390"/>
      <c r="BG18" s="390"/>
      <c r="BH18" s="390"/>
      <c r="BI18" s="390"/>
      <c r="BJ18" s="390"/>
      <c r="BK18" s="390"/>
      <c r="BL18" s="390"/>
      <c r="BM18" s="391"/>
      <c r="BN18" s="392">
        <v>11708125</v>
      </c>
      <c r="BO18" s="393"/>
      <c r="BP18" s="393"/>
      <c r="BQ18" s="393"/>
      <c r="BR18" s="393"/>
      <c r="BS18" s="393"/>
      <c r="BT18" s="393"/>
      <c r="BU18" s="394"/>
      <c r="BV18" s="392">
        <v>11840288</v>
      </c>
      <c r="BW18" s="393"/>
      <c r="BX18" s="393"/>
      <c r="BY18" s="393"/>
      <c r="BZ18" s="393"/>
      <c r="CA18" s="393"/>
      <c r="CB18" s="393"/>
      <c r="CC18" s="394"/>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c r="A19" s="2"/>
      <c r="B19" s="491" t="s">
        <v>54</v>
      </c>
      <c r="C19" s="440"/>
      <c r="D19" s="440"/>
      <c r="E19" s="492"/>
      <c r="F19" s="492"/>
      <c r="G19" s="492"/>
      <c r="H19" s="492"/>
      <c r="I19" s="492"/>
      <c r="J19" s="492"/>
      <c r="K19" s="492"/>
      <c r="L19" s="493">
        <v>94</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396"/>
      <c r="AO19" s="396"/>
      <c r="AP19" s="396"/>
      <c r="AQ19" s="396"/>
      <c r="AR19" s="396"/>
      <c r="AS19" s="396"/>
      <c r="AT19" s="397"/>
      <c r="AU19" s="505"/>
      <c r="AV19" s="506"/>
      <c r="AW19" s="506"/>
      <c r="AX19" s="506"/>
      <c r="AY19" s="389" t="s">
        <v>229</v>
      </c>
      <c r="AZ19" s="390"/>
      <c r="BA19" s="390"/>
      <c r="BB19" s="390"/>
      <c r="BC19" s="390"/>
      <c r="BD19" s="390"/>
      <c r="BE19" s="390"/>
      <c r="BF19" s="390"/>
      <c r="BG19" s="390"/>
      <c r="BH19" s="390"/>
      <c r="BI19" s="390"/>
      <c r="BJ19" s="390"/>
      <c r="BK19" s="390"/>
      <c r="BL19" s="390"/>
      <c r="BM19" s="391"/>
      <c r="BN19" s="392">
        <v>15326825</v>
      </c>
      <c r="BO19" s="393"/>
      <c r="BP19" s="393"/>
      <c r="BQ19" s="393"/>
      <c r="BR19" s="393"/>
      <c r="BS19" s="393"/>
      <c r="BT19" s="393"/>
      <c r="BU19" s="394"/>
      <c r="BV19" s="392">
        <v>15840011</v>
      </c>
      <c r="BW19" s="393"/>
      <c r="BX19" s="393"/>
      <c r="BY19" s="393"/>
      <c r="BZ19" s="393"/>
      <c r="CA19" s="393"/>
      <c r="CB19" s="393"/>
      <c r="CC19" s="394"/>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c r="A20" s="2"/>
      <c r="B20" s="491" t="s">
        <v>232</v>
      </c>
      <c r="C20" s="440"/>
      <c r="D20" s="440"/>
      <c r="E20" s="492"/>
      <c r="F20" s="492"/>
      <c r="G20" s="492"/>
      <c r="H20" s="492"/>
      <c r="I20" s="492"/>
      <c r="J20" s="492"/>
      <c r="K20" s="492"/>
      <c r="L20" s="493">
        <v>16134</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52"/>
      <c r="AO20" s="452"/>
      <c r="AP20" s="452"/>
      <c r="AQ20" s="452"/>
      <c r="AR20" s="452"/>
      <c r="AS20" s="452"/>
      <c r="AT20" s="453"/>
      <c r="AU20" s="499"/>
      <c r="AV20" s="500"/>
      <c r="AW20" s="500"/>
      <c r="AX20" s="501"/>
      <c r="AY20" s="389"/>
      <c r="AZ20" s="390"/>
      <c r="BA20" s="390"/>
      <c r="BB20" s="390"/>
      <c r="BC20" s="390"/>
      <c r="BD20" s="390"/>
      <c r="BE20" s="390"/>
      <c r="BF20" s="390"/>
      <c r="BG20" s="390"/>
      <c r="BH20" s="390"/>
      <c r="BI20" s="390"/>
      <c r="BJ20" s="390"/>
      <c r="BK20" s="390"/>
      <c r="BL20" s="390"/>
      <c r="BM20" s="391"/>
      <c r="BN20" s="392"/>
      <c r="BO20" s="393"/>
      <c r="BP20" s="393"/>
      <c r="BQ20" s="393"/>
      <c r="BR20" s="393"/>
      <c r="BS20" s="393"/>
      <c r="BT20" s="393"/>
      <c r="BU20" s="394"/>
      <c r="BV20" s="392"/>
      <c r="BW20" s="393"/>
      <c r="BX20" s="393"/>
      <c r="BY20" s="393"/>
      <c r="BZ20" s="393"/>
      <c r="CA20" s="393"/>
      <c r="CB20" s="393"/>
      <c r="CC20" s="394"/>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c r="A21" s="2"/>
      <c r="B21" s="488" t="s">
        <v>234</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89"/>
      <c r="AZ21" s="390"/>
      <c r="BA21" s="390"/>
      <c r="BB21" s="390"/>
      <c r="BC21" s="390"/>
      <c r="BD21" s="390"/>
      <c r="BE21" s="390"/>
      <c r="BF21" s="390"/>
      <c r="BG21" s="390"/>
      <c r="BH21" s="390"/>
      <c r="BI21" s="390"/>
      <c r="BJ21" s="390"/>
      <c r="BK21" s="390"/>
      <c r="BL21" s="390"/>
      <c r="BM21" s="391"/>
      <c r="BN21" s="392"/>
      <c r="BO21" s="393"/>
      <c r="BP21" s="393"/>
      <c r="BQ21" s="393"/>
      <c r="BR21" s="393"/>
      <c r="BS21" s="393"/>
      <c r="BT21" s="393"/>
      <c r="BU21" s="394"/>
      <c r="BV21" s="392"/>
      <c r="BW21" s="393"/>
      <c r="BX21" s="393"/>
      <c r="BY21" s="393"/>
      <c r="BZ21" s="393"/>
      <c r="CA21" s="393"/>
      <c r="CB21" s="393"/>
      <c r="CC21" s="394"/>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c r="A22" s="2"/>
      <c r="B22" s="469" t="s">
        <v>235</v>
      </c>
      <c r="C22" s="377"/>
      <c r="D22" s="378"/>
      <c r="E22" s="356" t="s">
        <v>4</v>
      </c>
      <c r="F22" s="357"/>
      <c r="G22" s="357"/>
      <c r="H22" s="357"/>
      <c r="I22" s="357"/>
      <c r="J22" s="357"/>
      <c r="K22" s="358"/>
      <c r="L22" s="356" t="s">
        <v>237</v>
      </c>
      <c r="M22" s="357"/>
      <c r="N22" s="357"/>
      <c r="O22" s="357"/>
      <c r="P22" s="358"/>
      <c r="Q22" s="362" t="s">
        <v>238</v>
      </c>
      <c r="R22" s="363"/>
      <c r="S22" s="363"/>
      <c r="T22" s="363"/>
      <c r="U22" s="363"/>
      <c r="V22" s="364"/>
      <c r="W22" s="376" t="s">
        <v>240</v>
      </c>
      <c r="X22" s="377"/>
      <c r="Y22" s="378"/>
      <c r="Z22" s="356" t="s">
        <v>4</v>
      </c>
      <c r="AA22" s="357"/>
      <c r="AB22" s="357"/>
      <c r="AC22" s="357"/>
      <c r="AD22" s="357"/>
      <c r="AE22" s="357"/>
      <c r="AF22" s="357"/>
      <c r="AG22" s="358"/>
      <c r="AH22" s="368" t="s">
        <v>170</v>
      </c>
      <c r="AI22" s="357"/>
      <c r="AJ22" s="357"/>
      <c r="AK22" s="357"/>
      <c r="AL22" s="358"/>
      <c r="AM22" s="368" t="s">
        <v>241</v>
      </c>
      <c r="AN22" s="369"/>
      <c r="AO22" s="369"/>
      <c r="AP22" s="369"/>
      <c r="AQ22" s="369"/>
      <c r="AR22" s="370"/>
      <c r="AS22" s="362" t="s">
        <v>238</v>
      </c>
      <c r="AT22" s="363"/>
      <c r="AU22" s="363"/>
      <c r="AV22" s="363"/>
      <c r="AW22" s="363"/>
      <c r="AX22" s="374"/>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c r="A23" s="2"/>
      <c r="B23" s="470"/>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242</v>
      </c>
      <c r="AZ23" s="478"/>
      <c r="BA23" s="478"/>
      <c r="BB23" s="478"/>
      <c r="BC23" s="478"/>
      <c r="BD23" s="478"/>
      <c r="BE23" s="478"/>
      <c r="BF23" s="478"/>
      <c r="BG23" s="478"/>
      <c r="BH23" s="478"/>
      <c r="BI23" s="478"/>
      <c r="BJ23" s="478"/>
      <c r="BK23" s="478"/>
      <c r="BL23" s="478"/>
      <c r="BM23" s="479"/>
      <c r="BN23" s="392">
        <v>25665805</v>
      </c>
      <c r="BO23" s="393"/>
      <c r="BP23" s="393"/>
      <c r="BQ23" s="393"/>
      <c r="BR23" s="393"/>
      <c r="BS23" s="393"/>
      <c r="BT23" s="393"/>
      <c r="BU23" s="394"/>
      <c r="BV23" s="392">
        <v>26613400</v>
      </c>
      <c r="BW23" s="393"/>
      <c r="BX23" s="393"/>
      <c r="BY23" s="393"/>
      <c r="BZ23" s="393"/>
      <c r="CA23" s="393"/>
      <c r="CB23" s="393"/>
      <c r="CC23" s="394"/>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c r="A24" s="2"/>
      <c r="B24" s="470"/>
      <c r="C24" s="380"/>
      <c r="D24" s="381"/>
      <c r="E24" s="395" t="s">
        <v>245</v>
      </c>
      <c r="F24" s="396"/>
      <c r="G24" s="396"/>
      <c r="H24" s="396"/>
      <c r="I24" s="396"/>
      <c r="J24" s="396"/>
      <c r="K24" s="397"/>
      <c r="L24" s="385">
        <v>1</v>
      </c>
      <c r="M24" s="386"/>
      <c r="N24" s="386"/>
      <c r="O24" s="386"/>
      <c r="P24" s="387"/>
      <c r="Q24" s="385">
        <v>8350</v>
      </c>
      <c r="R24" s="386"/>
      <c r="S24" s="386"/>
      <c r="T24" s="386"/>
      <c r="U24" s="386"/>
      <c r="V24" s="387"/>
      <c r="W24" s="379"/>
      <c r="X24" s="380"/>
      <c r="Y24" s="381"/>
      <c r="Z24" s="395" t="s">
        <v>153</v>
      </c>
      <c r="AA24" s="396"/>
      <c r="AB24" s="396"/>
      <c r="AC24" s="396"/>
      <c r="AD24" s="396"/>
      <c r="AE24" s="396"/>
      <c r="AF24" s="396"/>
      <c r="AG24" s="397"/>
      <c r="AH24" s="385">
        <v>309</v>
      </c>
      <c r="AI24" s="386"/>
      <c r="AJ24" s="386"/>
      <c r="AK24" s="386"/>
      <c r="AL24" s="387"/>
      <c r="AM24" s="385">
        <v>932871</v>
      </c>
      <c r="AN24" s="386"/>
      <c r="AO24" s="386"/>
      <c r="AP24" s="386"/>
      <c r="AQ24" s="386"/>
      <c r="AR24" s="387"/>
      <c r="AS24" s="385">
        <v>3019</v>
      </c>
      <c r="AT24" s="386"/>
      <c r="AU24" s="386"/>
      <c r="AV24" s="386"/>
      <c r="AW24" s="386"/>
      <c r="AX24" s="388"/>
      <c r="AY24" s="463" t="s">
        <v>247</v>
      </c>
      <c r="AZ24" s="464"/>
      <c r="BA24" s="464"/>
      <c r="BB24" s="464"/>
      <c r="BC24" s="464"/>
      <c r="BD24" s="464"/>
      <c r="BE24" s="464"/>
      <c r="BF24" s="464"/>
      <c r="BG24" s="464"/>
      <c r="BH24" s="464"/>
      <c r="BI24" s="464"/>
      <c r="BJ24" s="464"/>
      <c r="BK24" s="464"/>
      <c r="BL24" s="464"/>
      <c r="BM24" s="465"/>
      <c r="BN24" s="392">
        <v>16790187</v>
      </c>
      <c r="BO24" s="393"/>
      <c r="BP24" s="393"/>
      <c r="BQ24" s="393"/>
      <c r="BR24" s="393"/>
      <c r="BS24" s="393"/>
      <c r="BT24" s="393"/>
      <c r="BU24" s="394"/>
      <c r="BV24" s="392">
        <v>16922645</v>
      </c>
      <c r="BW24" s="393"/>
      <c r="BX24" s="393"/>
      <c r="BY24" s="393"/>
      <c r="BZ24" s="393"/>
      <c r="CA24" s="393"/>
      <c r="CB24" s="393"/>
      <c r="CC24" s="394"/>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c r="A25" s="2"/>
      <c r="B25" s="470"/>
      <c r="C25" s="380"/>
      <c r="D25" s="381"/>
      <c r="E25" s="395" t="s">
        <v>220</v>
      </c>
      <c r="F25" s="396"/>
      <c r="G25" s="396"/>
      <c r="H25" s="396"/>
      <c r="I25" s="396"/>
      <c r="J25" s="396"/>
      <c r="K25" s="397"/>
      <c r="L25" s="385">
        <v>2</v>
      </c>
      <c r="M25" s="386"/>
      <c r="N25" s="386"/>
      <c r="O25" s="386"/>
      <c r="P25" s="387"/>
      <c r="Q25" s="385">
        <v>6600</v>
      </c>
      <c r="R25" s="386"/>
      <c r="S25" s="386"/>
      <c r="T25" s="386"/>
      <c r="U25" s="386"/>
      <c r="V25" s="387"/>
      <c r="W25" s="379"/>
      <c r="X25" s="380"/>
      <c r="Y25" s="381"/>
      <c r="Z25" s="395" t="s">
        <v>248</v>
      </c>
      <c r="AA25" s="396"/>
      <c r="AB25" s="396"/>
      <c r="AC25" s="396"/>
      <c r="AD25" s="396"/>
      <c r="AE25" s="396"/>
      <c r="AF25" s="396"/>
      <c r="AG25" s="397"/>
      <c r="AH25" s="385" t="s">
        <v>136</v>
      </c>
      <c r="AI25" s="386"/>
      <c r="AJ25" s="386"/>
      <c r="AK25" s="386"/>
      <c r="AL25" s="387"/>
      <c r="AM25" s="385" t="s">
        <v>136</v>
      </c>
      <c r="AN25" s="386"/>
      <c r="AO25" s="386"/>
      <c r="AP25" s="386"/>
      <c r="AQ25" s="386"/>
      <c r="AR25" s="387"/>
      <c r="AS25" s="385" t="s">
        <v>136</v>
      </c>
      <c r="AT25" s="386"/>
      <c r="AU25" s="386"/>
      <c r="AV25" s="386"/>
      <c r="AW25" s="386"/>
      <c r="AX25" s="388"/>
      <c r="AY25" s="477" t="s">
        <v>33</v>
      </c>
      <c r="AZ25" s="478"/>
      <c r="BA25" s="478"/>
      <c r="BB25" s="478"/>
      <c r="BC25" s="478"/>
      <c r="BD25" s="478"/>
      <c r="BE25" s="478"/>
      <c r="BF25" s="478"/>
      <c r="BG25" s="478"/>
      <c r="BH25" s="478"/>
      <c r="BI25" s="478"/>
      <c r="BJ25" s="478"/>
      <c r="BK25" s="478"/>
      <c r="BL25" s="478"/>
      <c r="BM25" s="479"/>
      <c r="BN25" s="474">
        <v>1070262</v>
      </c>
      <c r="BO25" s="475"/>
      <c r="BP25" s="475"/>
      <c r="BQ25" s="475"/>
      <c r="BR25" s="475"/>
      <c r="BS25" s="475"/>
      <c r="BT25" s="475"/>
      <c r="BU25" s="476"/>
      <c r="BV25" s="474">
        <v>1175396</v>
      </c>
      <c r="BW25" s="475"/>
      <c r="BX25" s="475"/>
      <c r="BY25" s="475"/>
      <c r="BZ25" s="475"/>
      <c r="CA25" s="475"/>
      <c r="CB25" s="475"/>
      <c r="CC25" s="476"/>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c r="A26" s="2"/>
      <c r="B26" s="470"/>
      <c r="C26" s="380"/>
      <c r="D26" s="381"/>
      <c r="E26" s="395" t="s">
        <v>249</v>
      </c>
      <c r="F26" s="396"/>
      <c r="G26" s="396"/>
      <c r="H26" s="396"/>
      <c r="I26" s="396"/>
      <c r="J26" s="396"/>
      <c r="K26" s="397"/>
      <c r="L26" s="385">
        <v>1</v>
      </c>
      <c r="M26" s="386"/>
      <c r="N26" s="386"/>
      <c r="O26" s="386"/>
      <c r="P26" s="387"/>
      <c r="Q26" s="385">
        <v>6130</v>
      </c>
      <c r="R26" s="386"/>
      <c r="S26" s="386"/>
      <c r="T26" s="386"/>
      <c r="U26" s="386"/>
      <c r="V26" s="387"/>
      <c r="W26" s="379"/>
      <c r="X26" s="380"/>
      <c r="Y26" s="381"/>
      <c r="Z26" s="395" t="s">
        <v>250</v>
      </c>
      <c r="AA26" s="483"/>
      <c r="AB26" s="483"/>
      <c r="AC26" s="483"/>
      <c r="AD26" s="483"/>
      <c r="AE26" s="483"/>
      <c r="AF26" s="483"/>
      <c r="AG26" s="484"/>
      <c r="AH26" s="385">
        <v>1</v>
      </c>
      <c r="AI26" s="386"/>
      <c r="AJ26" s="386"/>
      <c r="AK26" s="386"/>
      <c r="AL26" s="387"/>
      <c r="AM26" s="385" t="s">
        <v>251</v>
      </c>
      <c r="AN26" s="386"/>
      <c r="AO26" s="386"/>
      <c r="AP26" s="386"/>
      <c r="AQ26" s="386"/>
      <c r="AR26" s="387"/>
      <c r="AS26" s="385" t="s">
        <v>251</v>
      </c>
      <c r="AT26" s="386"/>
      <c r="AU26" s="386"/>
      <c r="AV26" s="386"/>
      <c r="AW26" s="386"/>
      <c r="AX26" s="388"/>
      <c r="AY26" s="485" t="s">
        <v>254</v>
      </c>
      <c r="AZ26" s="486"/>
      <c r="BA26" s="486"/>
      <c r="BB26" s="486"/>
      <c r="BC26" s="486"/>
      <c r="BD26" s="486"/>
      <c r="BE26" s="486"/>
      <c r="BF26" s="486"/>
      <c r="BG26" s="486"/>
      <c r="BH26" s="486"/>
      <c r="BI26" s="486"/>
      <c r="BJ26" s="486"/>
      <c r="BK26" s="486"/>
      <c r="BL26" s="486"/>
      <c r="BM26" s="487"/>
      <c r="BN26" s="392" t="s">
        <v>136</v>
      </c>
      <c r="BO26" s="393"/>
      <c r="BP26" s="393"/>
      <c r="BQ26" s="393"/>
      <c r="BR26" s="393"/>
      <c r="BS26" s="393"/>
      <c r="BT26" s="393"/>
      <c r="BU26" s="394"/>
      <c r="BV26" s="392" t="s">
        <v>136</v>
      </c>
      <c r="BW26" s="393"/>
      <c r="BX26" s="393"/>
      <c r="BY26" s="393"/>
      <c r="BZ26" s="393"/>
      <c r="CA26" s="393"/>
      <c r="CB26" s="393"/>
      <c r="CC26" s="394"/>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c r="A27" s="2"/>
      <c r="B27" s="470"/>
      <c r="C27" s="380"/>
      <c r="D27" s="381"/>
      <c r="E27" s="395" t="s">
        <v>255</v>
      </c>
      <c r="F27" s="396"/>
      <c r="G27" s="396"/>
      <c r="H27" s="396"/>
      <c r="I27" s="396"/>
      <c r="J27" s="396"/>
      <c r="K27" s="397"/>
      <c r="L27" s="385">
        <v>1</v>
      </c>
      <c r="M27" s="386"/>
      <c r="N27" s="386"/>
      <c r="O27" s="386"/>
      <c r="P27" s="387"/>
      <c r="Q27" s="385">
        <v>3970</v>
      </c>
      <c r="R27" s="386"/>
      <c r="S27" s="386"/>
      <c r="T27" s="386"/>
      <c r="U27" s="386"/>
      <c r="V27" s="387"/>
      <c r="W27" s="379"/>
      <c r="X27" s="380"/>
      <c r="Y27" s="381"/>
      <c r="Z27" s="395" t="s">
        <v>256</v>
      </c>
      <c r="AA27" s="396"/>
      <c r="AB27" s="396"/>
      <c r="AC27" s="396"/>
      <c r="AD27" s="396"/>
      <c r="AE27" s="396"/>
      <c r="AF27" s="396"/>
      <c r="AG27" s="397"/>
      <c r="AH27" s="385">
        <v>4</v>
      </c>
      <c r="AI27" s="386"/>
      <c r="AJ27" s="386"/>
      <c r="AK27" s="386"/>
      <c r="AL27" s="387"/>
      <c r="AM27" s="385">
        <v>19404</v>
      </c>
      <c r="AN27" s="386"/>
      <c r="AO27" s="386"/>
      <c r="AP27" s="386"/>
      <c r="AQ27" s="386"/>
      <c r="AR27" s="387"/>
      <c r="AS27" s="385">
        <v>4851</v>
      </c>
      <c r="AT27" s="386"/>
      <c r="AU27" s="386"/>
      <c r="AV27" s="386"/>
      <c r="AW27" s="386"/>
      <c r="AX27" s="388"/>
      <c r="AY27" s="480" t="s">
        <v>259</v>
      </c>
      <c r="AZ27" s="481"/>
      <c r="BA27" s="481"/>
      <c r="BB27" s="481"/>
      <c r="BC27" s="481"/>
      <c r="BD27" s="481"/>
      <c r="BE27" s="481"/>
      <c r="BF27" s="481"/>
      <c r="BG27" s="481"/>
      <c r="BH27" s="481"/>
      <c r="BI27" s="481"/>
      <c r="BJ27" s="481"/>
      <c r="BK27" s="481"/>
      <c r="BL27" s="481"/>
      <c r="BM27" s="482"/>
      <c r="BN27" s="466">
        <v>538907</v>
      </c>
      <c r="BO27" s="467"/>
      <c r="BP27" s="467"/>
      <c r="BQ27" s="467"/>
      <c r="BR27" s="467"/>
      <c r="BS27" s="467"/>
      <c r="BT27" s="467"/>
      <c r="BU27" s="468"/>
      <c r="BV27" s="466">
        <v>538423</v>
      </c>
      <c r="BW27" s="467"/>
      <c r="BX27" s="467"/>
      <c r="BY27" s="467"/>
      <c r="BZ27" s="467"/>
      <c r="CA27" s="467"/>
      <c r="CB27" s="467"/>
      <c r="CC27" s="468"/>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c r="A28" s="2"/>
      <c r="B28" s="470"/>
      <c r="C28" s="380"/>
      <c r="D28" s="381"/>
      <c r="E28" s="395" t="s">
        <v>260</v>
      </c>
      <c r="F28" s="396"/>
      <c r="G28" s="396"/>
      <c r="H28" s="396"/>
      <c r="I28" s="396"/>
      <c r="J28" s="396"/>
      <c r="K28" s="397"/>
      <c r="L28" s="385">
        <v>1</v>
      </c>
      <c r="M28" s="386"/>
      <c r="N28" s="386"/>
      <c r="O28" s="386"/>
      <c r="P28" s="387"/>
      <c r="Q28" s="385">
        <v>3180</v>
      </c>
      <c r="R28" s="386"/>
      <c r="S28" s="386"/>
      <c r="T28" s="386"/>
      <c r="U28" s="386"/>
      <c r="V28" s="387"/>
      <c r="W28" s="379"/>
      <c r="X28" s="380"/>
      <c r="Y28" s="381"/>
      <c r="Z28" s="395" t="s">
        <v>30</v>
      </c>
      <c r="AA28" s="396"/>
      <c r="AB28" s="396"/>
      <c r="AC28" s="396"/>
      <c r="AD28" s="396"/>
      <c r="AE28" s="396"/>
      <c r="AF28" s="396"/>
      <c r="AG28" s="397"/>
      <c r="AH28" s="385">
        <v>2</v>
      </c>
      <c r="AI28" s="386"/>
      <c r="AJ28" s="386"/>
      <c r="AK28" s="386"/>
      <c r="AL28" s="387"/>
      <c r="AM28" s="385" t="s">
        <v>251</v>
      </c>
      <c r="AN28" s="386"/>
      <c r="AO28" s="386"/>
      <c r="AP28" s="386"/>
      <c r="AQ28" s="386"/>
      <c r="AR28" s="387"/>
      <c r="AS28" s="385" t="s">
        <v>251</v>
      </c>
      <c r="AT28" s="386"/>
      <c r="AU28" s="386"/>
      <c r="AV28" s="386"/>
      <c r="AW28" s="386"/>
      <c r="AX28" s="388"/>
      <c r="AY28" s="343" t="s">
        <v>261</v>
      </c>
      <c r="AZ28" s="344"/>
      <c r="BA28" s="344"/>
      <c r="BB28" s="345"/>
      <c r="BC28" s="477" t="s">
        <v>93</v>
      </c>
      <c r="BD28" s="478"/>
      <c r="BE28" s="478"/>
      <c r="BF28" s="478"/>
      <c r="BG28" s="478"/>
      <c r="BH28" s="478"/>
      <c r="BI28" s="478"/>
      <c r="BJ28" s="478"/>
      <c r="BK28" s="478"/>
      <c r="BL28" s="478"/>
      <c r="BM28" s="479"/>
      <c r="BN28" s="474">
        <v>3064886</v>
      </c>
      <c r="BO28" s="475"/>
      <c r="BP28" s="475"/>
      <c r="BQ28" s="475"/>
      <c r="BR28" s="475"/>
      <c r="BS28" s="475"/>
      <c r="BT28" s="475"/>
      <c r="BU28" s="476"/>
      <c r="BV28" s="474">
        <v>3140206</v>
      </c>
      <c r="BW28" s="475"/>
      <c r="BX28" s="475"/>
      <c r="BY28" s="475"/>
      <c r="BZ28" s="475"/>
      <c r="CA28" s="475"/>
      <c r="CB28" s="475"/>
      <c r="CC28" s="476"/>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c r="A29" s="2"/>
      <c r="B29" s="470"/>
      <c r="C29" s="380"/>
      <c r="D29" s="381"/>
      <c r="E29" s="395" t="s">
        <v>264</v>
      </c>
      <c r="F29" s="396"/>
      <c r="G29" s="396"/>
      <c r="H29" s="396"/>
      <c r="I29" s="396"/>
      <c r="J29" s="396"/>
      <c r="K29" s="397"/>
      <c r="L29" s="385">
        <v>18</v>
      </c>
      <c r="M29" s="386"/>
      <c r="N29" s="386"/>
      <c r="O29" s="386"/>
      <c r="P29" s="387"/>
      <c r="Q29" s="385">
        <v>2950</v>
      </c>
      <c r="R29" s="386"/>
      <c r="S29" s="386"/>
      <c r="T29" s="386"/>
      <c r="U29" s="386"/>
      <c r="V29" s="387"/>
      <c r="W29" s="382"/>
      <c r="X29" s="383"/>
      <c r="Y29" s="384"/>
      <c r="Z29" s="395" t="s">
        <v>266</v>
      </c>
      <c r="AA29" s="396"/>
      <c r="AB29" s="396"/>
      <c r="AC29" s="396"/>
      <c r="AD29" s="396"/>
      <c r="AE29" s="396"/>
      <c r="AF29" s="396"/>
      <c r="AG29" s="397"/>
      <c r="AH29" s="385">
        <v>315</v>
      </c>
      <c r="AI29" s="386"/>
      <c r="AJ29" s="386"/>
      <c r="AK29" s="386"/>
      <c r="AL29" s="387"/>
      <c r="AM29" s="385">
        <v>955319</v>
      </c>
      <c r="AN29" s="386"/>
      <c r="AO29" s="386"/>
      <c r="AP29" s="386"/>
      <c r="AQ29" s="386"/>
      <c r="AR29" s="387"/>
      <c r="AS29" s="385">
        <v>3033</v>
      </c>
      <c r="AT29" s="386"/>
      <c r="AU29" s="386"/>
      <c r="AV29" s="386"/>
      <c r="AW29" s="386"/>
      <c r="AX29" s="388"/>
      <c r="AY29" s="346"/>
      <c r="AZ29" s="347"/>
      <c r="BA29" s="347"/>
      <c r="BB29" s="348"/>
      <c r="BC29" s="389" t="s">
        <v>267</v>
      </c>
      <c r="BD29" s="390"/>
      <c r="BE29" s="390"/>
      <c r="BF29" s="390"/>
      <c r="BG29" s="390"/>
      <c r="BH29" s="390"/>
      <c r="BI29" s="390"/>
      <c r="BJ29" s="390"/>
      <c r="BK29" s="390"/>
      <c r="BL29" s="390"/>
      <c r="BM29" s="391"/>
      <c r="BN29" s="392">
        <v>708300</v>
      </c>
      <c r="BO29" s="393"/>
      <c r="BP29" s="393"/>
      <c r="BQ29" s="393"/>
      <c r="BR29" s="393"/>
      <c r="BS29" s="393"/>
      <c r="BT29" s="393"/>
      <c r="BU29" s="394"/>
      <c r="BV29" s="392">
        <v>707314</v>
      </c>
      <c r="BW29" s="393"/>
      <c r="BX29" s="393"/>
      <c r="BY29" s="393"/>
      <c r="BZ29" s="393"/>
      <c r="CA29" s="393"/>
      <c r="CB29" s="393"/>
      <c r="CC29" s="394"/>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c r="A30" s="2"/>
      <c r="B30" s="471"/>
      <c r="C30" s="472"/>
      <c r="D30" s="473"/>
      <c r="E30" s="451"/>
      <c r="F30" s="452"/>
      <c r="G30" s="452"/>
      <c r="H30" s="452"/>
      <c r="I30" s="452"/>
      <c r="J30" s="452"/>
      <c r="K30" s="453"/>
      <c r="L30" s="454"/>
      <c r="M30" s="455"/>
      <c r="N30" s="455"/>
      <c r="O30" s="455"/>
      <c r="P30" s="456"/>
      <c r="Q30" s="454"/>
      <c r="R30" s="455"/>
      <c r="S30" s="455"/>
      <c r="T30" s="455"/>
      <c r="U30" s="455"/>
      <c r="V30" s="456"/>
      <c r="W30" s="457" t="s">
        <v>269</v>
      </c>
      <c r="X30" s="458"/>
      <c r="Y30" s="458"/>
      <c r="Z30" s="458"/>
      <c r="AA30" s="458"/>
      <c r="AB30" s="458"/>
      <c r="AC30" s="458"/>
      <c r="AD30" s="458"/>
      <c r="AE30" s="458"/>
      <c r="AF30" s="458"/>
      <c r="AG30" s="459"/>
      <c r="AH30" s="460">
        <v>98.5</v>
      </c>
      <c r="AI30" s="461"/>
      <c r="AJ30" s="461"/>
      <c r="AK30" s="461"/>
      <c r="AL30" s="461"/>
      <c r="AM30" s="461"/>
      <c r="AN30" s="461"/>
      <c r="AO30" s="461"/>
      <c r="AP30" s="461"/>
      <c r="AQ30" s="461"/>
      <c r="AR30" s="461"/>
      <c r="AS30" s="461"/>
      <c r="AT30" s="461"/>
      <c r="AU30" s="461"/>
      <c r="AV30" s="461"/>
      <c r="AW30" s="461"/>
      <c r="AX30" s="462"/>
      <c r="AY30" s="349"/>
      <c r="AZ30" s="350"/>
      <c r="BA30" s="350"/>
      <c r="BB30" s="351"/>
      <c r="BC30" s="463" t="s">
        <v>59</v>
      </c>
      <c r="BD30" s="464"/>
      <c r="BE30" s="464"/>
      <c r="BF30" s="464"/>
      <c r="BG30" s="464"/>
      <c r="BH30" s="464"/>
      <c r="BI30" s="464"/>
      <c r="BJ30" s="464"/>
      <c r="BK30" s="464"/>
      <c r="BL30" s="464"/>
      <c r="BM30" s="465"/>
      <c r="BN30" s="466">
        <v>5941724</v>
      </c>
      <c r="BO30" s="467"/>
      <c r="BP30" s="467"/>
      <c r="BQ30" s="467"/>
      <c r="BR30" s="467"/>
      <c r="BS30" s="467"/>
      <c r="BT30" s="467"/>
      <c r="BU30" s="468"/>
      <c r="BV30" s="466">
        <v>5216799</v>
      </c>
      <c r="BW30" s="467"/>
      <c r="BX30" s="467"/>
      <c r="BY30" s="467"/>
      <c r="BZ30" s="467"/>
      <c r="CA30" s="467"/>
      <c r="CB30" s="467"/>
      <c r="CC30" s="4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174</v>
      </c>
      <c r="D32" s="9"/>
      <c r="E32" s="9"/>
      <c r="F32" s="8"/>
      <c r="G32" s="8"/>
      <c r="H32" s="8"/>
      <c r="I32" s="8"/>
      <c r="J32" s="8"/>
      <c r="K32" s="8"/>
      <c r="L32" s="8"/>
      <c r="M32" s="8"/>
      <c r="N32" s="8"/>
      <c r="O32" s="8"/>
      <c r="P32" s="8"/>
      <c r="Q32" s="8"/>
      <c r="R32" s="8"/>
      <c r="S32" s="8"/>
      <c r="T32" s="8"/>
      <c r="U32" s="8" t="s">
        <v>82</v>
      </c>
      <c r="V32" s="8"/>
      <c r="W32" s="8"/>
      <c r="X32" s="8"/>
      <c r="Y32" s="8"/>
      <c r="Z32" s="8"/>
      <c r="AA32" s="8"/>
      <c r="AB32" s="8"/>
      <c r="AC32" s="8"/>
      <c r="AD32" s="8"/>
      <c r="AE32" s="8"/>
      <c r="AF32" s="8"/>
      <c r="AG32" s="8"/>
      <c r="AH32" s="8"/>
      <c r="AI32" s="8"/>
      <c r="AJ32" s="8"/>
      <c r="AK32" s="8"/>
      <c r="AL32" s="8"/>
      <c r="AM32" s="22" t="s">
        <v>271</v>
      </c>
      <c r="AN32" s="8"/>
      <c r="AO32" s="8"/>
      <c r="AP32" s="8"/>
      <c r="AQ32" s="8"/>
      <c r="AR32" s="8"/>
      <c r="AS32" s="22"/>
      <c r="AT32" s="22"/>
      <c r="AU32" s="22"/>
      <c r="AV32" s="22"/>
      <c r="AW32" s="22"/>
      <c r="AX32" s="22"/>
      <c r="AY32" s="22"/>
      <c r="AZ32" s="22"/>
      <c r="BA32" s="22"/>
      <c r="BB32" s="8"/>
      <c r="BC32" s="22"/>
      <c r="BD32" s="8"/>
      <c r="BE32" s="22" t="s">
        <v>272</v>
      </c>
      <c r="BF32" s="8"/>
      <c r="BG32" s="8"/>
      <c r="BH32" s="8"/>
      <c r="BI32" s="8"/>
      <c r="BJ32" s="22"/>
      <c r="BK32" s="22"/>
      <c r="BL32" s="22"/>
      <c r="BM32" s="22"/>
      <c r="BN32" s="22"/>
      <c r="BO32" s="22"/>
      <c r="BP32" s="22"/>
      <c r="BQ32" s="22"/>
      <c r="BR32" s="8"/>
      <c r="BS32" s="8"/>
      <c r="BT32" s="8"/>
      <c r="BU32" s="8"/>
      <c r="BV32" s="8"/>
      <c r="BW32" s="8" t="s">
        <v>273</v>
      </c>
      <c r="BX32" s="8"/>
      <c r="BY32" s="8"/>
      <c r="BZ32" s="8"/>
      <c r="CA32" s="8"/>
      <c r="CB32" s="22"/>
      <c r="CC32" s="22"/>
      <c r="CD32" s="22"/>
      <c r="CE32" s="22"/>
      <c r="CF32" s="22"/>
      <c r="CG32" s="22"/>
      <c r="CH32" s="22"/>
      <c r="CI32" s="22"/>
      <c r="CJ32" s="22"/>
      <c r="CK32" s="22"/>
      <c r="CL32" s="22"/>
      <c r="CM32" s="22"/>
      <c r="CN32" s="22"/>
      <c r="CO32" s="22" t="s">
        <v>275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3" t="s">
        <v>119</v>
      </c>
      <c r="D33" s="433"/>
      <c r="E33" s="415" t="s">
        <v>276</v>
      </c>
      <c r="F33" s="415"/>
      <c r="G33" s="415"/>
      <c r="H33" s="415"/>
      <c r="I33" s="415"/>
      <c r="J33" s="415"/>
      <c r="K33" s="415"/>
      <c r="L33" s="415"/>
      <c r="M33" s="415"/>
      <c r="N33" s="415"/>
      <c r="O33" s="415"/>
      <c r="P33" s="415"/>
      <c r="Q33" s="415"/>
      <c r="R33" s="415"/>
      <c r="S33" s="415"/>
      <c r="T33" s="14"/>
      <c r="U33" s="433" t="s">
        <v>119</v>
      </c>
      <c r="V33" s="433"/>
      <c r="W33" s="415" t="s">
        <v>276</v>
      </c>
      <c r="X33" s="415"/>
      <c r="Y33" s="415"/>
      <c r="Z33" s="415"/>
      <c r="AA33" s="415"/>
      <c r="AB33" s="415"/>
      <c r="AC33" s="415"/>
      <c r="AD33" s="415"/>
      <c r="AE33" s="415"/>
      <c r="AF33" s="415"/>
      <c r="AG33" s="415"/>
      <c r="AH33" s="415"/>
      <c r="AI33" s="415"/>
      <c r="AJ33" s="415"/>
      <c r="AK33" s="415"/>
      <c r="AL33" s="14"/>
      <c r="AM33" s="433" t="s">
        <v>119</v>
      </c>
      <c r="AN33" s="433"/>
      <c r="AO33" s="415" t="s">
        <v>276</v>
      </c>
      <c r="AP33" s="415"/>
      <c r="AQ33" s="415"/>
      <c r="AR33" s="415"/>
      <c r="AS33" s="415"/>
      <c r="AT33" s="415"/>
      <c r="AU33" s="415"/>
      <c r="AV33" s="415"/>
      <c r="AW33" s="415"/>
      <c r="AX33" s="415"/>
      <c r="AY33" s="415"/>
      <c r="AZ33" s="415"/>
      <c r="BA33" s="415"/>
      <c r="BB33" s="415"/>
      <c r="BC33" s="415"/>
      <c r="BD33" s="10"/>
      <c r="BE33" s="415" t="s">
        <v>277</v>
      </c>
      <c r="BF33" s="415"/>
      <c r="BG33" s="415" t="s">
        <v>155</v>
      </c>
      <c r="BH33" s="415"/>
      <c r="BI33" s="415"/>
      <c r="BJ33" s="415"/>
      <c r="BK33" s="415"/>
      <c r="BL33" s="415"/>
      <c r="BM33" s="415"/>
      <c r="BN33" s="415"/>
      <c r="BO33" s="415"/>
      <c r="BP33" s="415"/>
      <c r="BQ33" s="415"/>
      <c r="BR33" s="415"/>
      <c r="BS33" s="415"/>
      <c r="BT33" s="415"/>
      <c r="BU33" s="415"/>
      <c r="BV33" s="10"/>
      <c r="BW33" s="433" t="s">
        <v>277</v>
      </c>
      <c r="BX33" s="433"/>
      <c r="BY33" s="415" t="s">
        <v>108</v>
      </c>
      <c r="BZ33" s="415"/>
      <c r="CA33" s="415"/>
      <c r="CB33" s="415"/>
      <c r="CC33" s="415"/>
      <c r="CD33" s="415"/>
      <c r="CE33" s="415"/>
      <c r="CF33" s="415"/>
      <c r="CG33" s="415"/>
      <c r="CH33" s="415"/>
      <c r="CI33" s="415"/>
      <c r="CJ33" s="415"/>
      <c r="CK33" s="415"/>
      <c r="CL33" s="415"/>
      <c r="CM33" s="415"/>
      <c r="CN33" s="14"/>
      <c r="CO33" s="433" t="s">
        <v>119</v>
      </c>
      <c r="CP33" s="433"/>
      <c r="CQ33" s="415" t="s">
        <v>279</v>
      </c>
      <c r="CR33" s="415"/>
      <c r="CS33" s="415"/>
      <c r="CT33" s="415"/>
      <c r="CU33" s="415"/>
      <c r="CV33" s="415"/>
      <c r="CW33" s="415"/>
      <c r="CX33" s="415"/>
      <c r="CY33" s="415"/>
      <c r="CZ33" s="415"/>
      <c r="DA33" s="415"/>
      <c r="DB33" s="415"/>
      <c r="DC33" s="415"/>
      <c r="DD33" s="415"/>
      <c r="DE33" s="415"/>
      <c r="DF33" s="14"/>
      <c r="DG33" s="450" t="s">
        <v>69</v>
      </c>
      <c r="DH33" s="450"/>
      <c r="DI33" s="21"/>
    </row>
    <row r="34" spans="1:113" ht="32.25" customHeight="1">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9"/>
      <c r="U34" s="399">
        <f>IF(W34="","",MAX(C34:D43)+1)</f>
        <v>2</v>
      </c>
      <c r="V34" s="399"/>
      <c r="W34" s="398" t="str">
        <f>IF('各会計、関係団体の財政状況及び健全化判断比率'!B28="","",'各会計、関係団体の財政状況及び健全化判断比率'!B28)</f>
        <v>国民健康保険特別会計</v>
      </c>
      <c r="X34" s="398"/>
      <c r="Y34" s="398"/>
      <c r="Z34" s="398"/>
      <c r="AA34" s="398"/>
      <c r="AB34" s="398"/>
      <c r="AC34" s="398"/>
      <c r="AD34" s="398"/>
      <c r="AE34" s="398"/>
      <c r="AF34" s="398"/>
      <c r="AG34" s="398"/>
      <c r="AH34" s="398"/>
      <c r="AI34" s="398"/>
      <c r="AJ34" s="398"/>
      <c r="AK34" s="398"/>
      <c r="AL34" s="9"/>
      <c r="AM34" s="399">
        <f>IF(AO34="","",MAX(C34:D43,U34:V43)+1)</f>
        <v>5</v>
      </c>
      <c r="AN34" s="399"/>
      <c r="AO34" s="398" t="str">
        <f>IF('各会計、関係団体の財政状況及び健全化判断比率'!B31="","",'各会計、関係団体の財政状況及び健全化判断比率'!B31)</f>
        <v>水道事業会計</v>
      </c>
      <c r="AP34" s="398"/>
      <c r="AQ34" s="398"/>
      <c r="AR34" s="398"/>
      <c r="AS34" s="398"/>
      <c r="AT34" s="398"/>
      <c r="AU34" s="398"/>
      <c r="AV34" s="398"/>
      <c r="AW34" s="398"/>
      <c r="AX34" s="398"/>
      <c r="AY34" s="398"/>
      <c r="AZ34" s="398"/>
      <c r="BA34" s="398"/>
      <c r="BB34" s="398"/>
      <c r="BC34" s="398"/>
      <c r="BD34" s="9"/>
      <c r="BE34" s="399">
        <f>IF(BG34="","",MAX(C34:D43,U34:V43,AM34:AN43)+1)</f>
        <v>6</v>
      </c>
      <c r="BF34" s="399"/>
      <c r="BG34" s="398" t="str">
        <f>IF('各会計、関係団体の財政状況及び健全化判断比率'!B32="","",'各会計、関係団体の財政状況及び健全化判断比率'!B32)</f>
        <v>公共下水道事業特別会計</v>
      </c>
      <c r="BH34" s="398"/>
      <c r="BI34" s="398"/>
      <c r="BJ34" s="398"/>
      <c r="BK34" s="398"/>
      <c r="BL34" s="398"/>
      <c r="BM34" s="398"/>
      <c r="BN34" s="398"/>
      <c r="BO34" s="398"/>
      <c r="BP34" s="398"/>
      <c r="BQ34" s="398"/>
      <c r="BR34" s="398"/>
      <c r="BS34" s="398"/>
      <c r="BT34" s="398"/>
      <c r="BU34" s="398"/>
      <c r="BV34" s="9"/>
      <c r="BW34" s="399">
        <f>IF(BY34="","",MAX(C34:D43,U34:V43,AM34:AN43,BE34:BF43)+1)</f>
        <v>9</v>
      </c>
      <c r="BX34" s="399"/>
      <c r="BY34" s="398" t="str">
        <f>IF('各会計、関係団体の財政状況及び健全化判断比率'!B68="","",'各会計、関係団体の財政状況及び健全化判断比率'!B68)</f>
        <v>鹿児島県市町村総合事務組合</v>
      </c>
      <c r="BZ34" s="398"/>
      <c r="CA34" s="398"/>
      <c r="CB34" s="398"/>
      <c r="CC34" s="398"/>
      <c r="CD34" s="398"/>
      <c r="CE34" s="398"/>
      <c r="CF34" s="398"/>
      <c r="CG34" s="398"/>
      <c r="CH34" s="398"/>
      <c r="CI34" s="398"/>
      <c r="CJ34" s="398"/>
      <c r="CK34" s="398"/>
      <c r="CL34" s="398"/>
      <c r="CM34" s="398"/>
      <c r="CN34" s="9"/>
      <c r="CO34" s="399">
        <f>IF(CQ34="","",MAX(C34:D43,U34:V43,AM34:AN43,BE34:BF43,BW34:BX43)+1)</f>
        <v>15</v>
      </c>
      <c r="CP34" s="399"/>
      <c r="CQ34" s="398" t="str">
        <f>IF('各会計、関係団体の財政状況及び健全化判断比率'!BS7="","",'各会計、関係団体の財政状況及び健全化判断比率'!BS7)</f>
        <v>曽於市土地開発公社</v>
      </c>
      <c r="CR34" s="398"/>
      <c r="CS34" s="398"/>
      <c r="CT34" s="398"/>
      <c r="CU34" s="398"/>
      <c r="CV34" s="398"/>
      <c r="CW34" s="398"/>
      <c r="CX34" s="398"/>
      <c r="CY34" s="398"/>
      <c r="CZ34" s="398"/>
      <c r="DA34" s="398"/>
      <c r="DB34" s="398"/>
      <c r="DC34" s="398"/>
      <c r="DD34" s="398"/>
      <c r="DE34" s="398"/>
      <c r="DF34" s="8"/>
      <c r="DG34" s="400" t="str">
        <f>IF('各会計、関係団体の財政状況及び健全化判断比率'!BR7="","",'各会計、関係団体の財政状況及び健全化判断比率'!BR7)</f>
        <v/>
      </c>
      <c r="DH34" s="400"/>
      <c r="DI34" s="21"/>
    </row>
    <row r="35" spans="1:113" ht="32.25" customHeight="1">
      <c r="A35" s="2"/>
      <c r="B35" s="5"/>
      <c r="C35" s="399" t="str">
        <f t="shared" ref="C35:C43" si="0">IF(E35="","",C34+1)</f>
        <v/>
      </c>
      <c r="D35" s="399"/>
      <c r="E35" s="398" t="str">
        <f>IF('各会計、関係団体の財政状況及び健全化判断比率'!B8="","",'各会計、関係団体の財政状況及び健全化判断比率'!B8)</f>
        <v/>
      </c>
      <c r="F35" s="398"/>
      <c r="G35" s="398"/>
      <c r="H35" s="398"/>
      <c r="I35" s="398"/>
      <c r="J35" s="398"/>
      <c r="K35" s="398"/>
      <c r="L35" s="398"/>
      <c r="M35" s="398"/>
      <c r="N35" s="398"/>
      <c r="O35" s="398"/>
      <c r="P35" s="398"/>
      <c r="Q35" s="398"/>
      <c r="R35" s="398"/>
      <c r="S35" s="398"/>
      <c r="T35" s="9"/>
      <c r="U35" s="399">
        <f t="shared" ref="U35:U43" si="1">IF(W35="","",U34+1)</f>
        <v>3</v>
      </c>
      <c r="V35" s="399"/>
      <c r="W35" s="398" t="str">
        <f>IF('各会計、関係団体の財政状況及び健全化判断比率'!B29="","",'各会計、関係団体の財政状況及び健全化判断比率'!B29)</f>
        <v>介護保険特別会計</v>
      </c>
      <c r="X35" s="398"/>
      <c r="Y35" s="398"/>
      <c r="Z35" s="398"/>
      <c r="AA35" s="398"/>
      <c r="AB35" s="398"/>
      <c r="AC35" s="398"/>
      <c r="AD35" s="398"/>
      <c r="AE35" s="398"/>
      <c r="AF35" s="398"/>
      <c r="AG35" s="398"/>
      <c r="AH35" s="398"/>
      <c r="AI35" s="398"/>
      <c r="AJ35" s="398"/>
      <c r="AK35" s="398"/>
      <c r="AL35" s="9"/>
      <c r="AM35" s="399" t="str">
        <f t="shared" ref="AM35:AM43" si="2">IF(AO35="","",AM34+1)</f>
        <v/>
      </c>
      <c r="AN35" s="399"/>
      <c r="AO35" s="398"/>
      <c r="AP35" s="398"/>
      <c r="AQ35" s="398"/>
      <c r="AR35" s="398"/>
      <c r="AS35" s="398"/>
      <c r="AT35" s="398"/>
      <c r="AU35" s="398"/>
      <c r="AV35" s="398"/>
      <c r="AW35" s="398"/>
      <c r="AX35" s="398"/>
      <c r="AY35" s="398"/>
      <c r="AZ35" s="398"/>
      <c r="BA35" s="398"/>
      <c r="BB35" s="398"/>
      <c r="BC35" s="398"/>
      <c r="BD35" s="9"/>
      <c r="BE35" s="399">
        <f t="shared" ref="BE35:BE43" si="3">IF(BG35="","",BE34+1)</f>
        <v>7</v>
      </c>
      <c r="BF35" s="399"/>
      <c r="BG35" s="398" t="str">
        <f>IF('各会計、関係団体の財政状況及び健全化判断比率'!B33="","",'各会計、関係団体の財政状況及び健全化判断比率'!B33)</f>
        <v>生活排水処理事業特別会計</v>
      </c>
      <c r="BH35" s="398"/>
      <c r="BI35" s="398"/>
      <c r="BJ35" s="398"/>
      <c r="BK35" s="398"/>
      <c r="BL35" s="398"/>
      <c r="BM35" s="398"/>
      <c r="BN35" s="398"/>
      <c r="BO35" s="398"/>
      <c r="BP35" s="398"/>
      <c r="BQ35" s="398"/>
      <c r="BR35" s="398"/>
      <c r="BS35" s="398"/>
      <c r="BT35" s="398"/>
      <c r="BU35" s="398"/>
      <c r="BV35" s="9"/>
      <c r="BW35" s="399">
        <f t="shared" ref="BW35:BW43" si="4">IF(BY35="","",BW34+1)</f>
        <v>10</v>
      </c>
      <c r="BX35" s="399"/>
      <c r="BY35" s="398" t="str">
        <f>IF('各会計、関係団体の財政状況及び健全化判断比率'!B69="","",'各会計、関係団体の財政状況及び健全化判断比率'!B69)</f>
        <v>曽於北部衛生処理組合</v>
      </c>
      <c r="BZ35" s="398"/>
      <c r="CA35" s="398"/>
      <c r="CB35" s="398"/>
      <c r="CC35" s="398"/>
      <c r="CD35" s="398"/>
      <c r="CE35" s="398"/>
      <c r="CF35" s="398"/>
      <c r="CG35" s="398"/>
      <c r="CH35" s="398"/>
      <c r="CI35" s="398"/>
      <c r="CJ35" s="398"/>
      <c r="CK35" s="398"/>
      <c r="CL35" s="398"/>
      <c r="CM35" s="398"/>
      <c r="CN35" s="9"/>
      <c r="CO35" s="399">
        <f t="shared" ref="CO35:CO43" si="5">IF(CQ35="","",CO34+1)</f>
        <v>16</v>
      </c>
      <c r="CP35" s="399"/>
      <c r="CQ35" s="398" t="str">
        <f>IF('各会計、関係団体の財政状況及び健全化判断比率'!BS8="","",'各会計、関係団体の財政状況及び健全化判断比率'!BS8)</f>
        <v>メセナ食彩センター</v>
      </c>
      <c r="CR35" s="398"/>
      <c r="CS35" s="398"/>
      <c r="CT35" s="398"/>
      <c r="CU35" s="398"/>
      <c r="CV35" s="398"/>
      <c r="CW35" s="398"/>
      <c r="CX35" s="398"/>
      <c r="CY35" s="398"/>
      <c r="CZ35" s="398"/>
      <c r="DA35" s="398"/>
      <c r="DB35" s="398"/>
      <c r="DC35" s="398"/>
      <c r="DD35" s="398"/>
      <c r="DE35" s="398"/>
      <c r="DF35" s="8"/>
      <c r="DG35" s="400" t="str">
        <f>IF('各会計、関係団体の財政状況及び健全化判断比率'!BR8="","",'各会計、関係団体の財政状況及び健全化判断比率'!BR8)</f>
        <v/>
      </c>
      <c r="DH35" s="400"/>
      <c r="DI35" s="21"/>
    </row>
    <row r="36" spans="1:113" ht="32.25" customHeight="1">
      <c r="A36" s="2"/>
      <c r="B36" s="5"/>
      <c r="C36" s="399" t="str">
        <f t="shared" si="0"/>
        <v/>
      </c>
      <c r="D36" s="399"/>
      <c r="E36" s="398" t="str">
        <f>IF('各会計、関係団体の財政状況及び健全化判断比率'!B9="","",'各会計、関係団体の財政状況及び健全化判断比率'!B9)</f>
        <v/>
      </c>
      <c r="F36" s="398"/>
      <c r="G36" s="398"/>
      <c r="H36" s="398"/>
      <c r="I36" s="398"/>
      <c r="J36" s="398"/>
      <c r="K36" s="398"/>
      <c r="L36" s="398"/>
      <c r="M36" s="398"/>
      <c r="N36" s="398"/>
      <c r="O36" s="398"/>
      <c r="P36" s="398"/>
      <c r="Q36" s="398"/>
      <c r="R36" s="398"/>
      <c r="S36" s="398"/>
      <c r="T36" s="9"/>
      <c r="U36" s="399">
        <f t="shared" si="1"/>
        <v>4</v>
      </c>
      <c r="V36" s="399"/>
      <c r="W36" s="398" t="str">
        <f>IF('各会計、関係団体の財政状況及び健全化判断比率'!B30="","",'各会計、関係団体の財政状況及び健全化判断比率'!B30)</f>
        <v>後期高齢者医療特別会計</v>
      </c>
      <c r="X36" s="398"/>
      <c r="Y36" s="398"/>
      <c r="Z36" s="398"/>
      <c r="AA36" s="398"/>
      <c r="AB36" s="398"/>
      <c r="AC36" s="398"/>
      <c r="AD36" s="398"/>
      <c r="AE36" s="398"/>
      <c r="AF36" s="398"/>
      <c r="AG36" s="398"/>
      <c r="AH36" s="398"/>
      <c r="AI36" s="398"/>
      <c r="AJ36" s="398"/>
      <c r="AK36" s="398"/>
      <c r="AL36" s="9"/>
      <c r="AM36" s="399" t="str">
        <f t="shared" si="2"/>
        <v/>
      </c>
      <c r="AN36" s="399"/>
      <c r="AO36" s="398"/>
      <c r="AP36" s="398"/>
      <c r="AQ36" s="398"/>
      <c r="AR36" s="398"/>
      <c r="AS36" s="398"/>
      <c r="AT36" s="398"/>
      <c r="AU36" s="398"/>
      <c r="AV36" s="398"/>
      <c r="AW36" s="398"/>
      <c r="AX36" s="398"/>
      <c r="AY36" s="398"/>
      <c r="AZ36" s="398"/>
      <c r="BA36" s="398"/>
      <c r="BB36" s="398"/>
      <c r="BC36" s="398"/>
      <c r="BD36" s="9"/>
      <c r="BE36" s="399">
        <f t="shared" si="3"/>
        <v>8</v>
      </c>
      <c r="BF36" s="399"/>
      <c r="BG36" s="398" t="str">
        <f>IF('各会計、関係団体の財政状況及び健全化判断比率'!B34="","",'各会計、関係団体の財政状況及び健全化判断比率'!B34)</f>
        <v>笠木簡易水道事業特別会計</v>
      </c>
      <c r="BH36" s="398"/>
      <c r="BI36" s="398"/>
      <c r="BJ36" s="398"/>
      <c r="BK36" s="398"/>
      <c r="BL36" s="398"/>
      <c r="BM36" s="398"/>
      <c r="BN36" s="398"/>
      <c r="BO36" s="398"/>
      <c r="BP36" s="398"/>
      <c r="BQ36" s="398"/>
      <c r="BR36" s="398"/>
      <c r="BS36" s="398"/>
      <c r="BT36" s="398"/>
      <c r="BU36" s="398"/>
      <c r="BV36" s="9"/>
      <c r="BW36" s="399">
        <f t="shared" si="4"/>
        <v>11</v>
      </c>
      <c r="BX36" s="399"/>
      <c r="BY36" s="398" t="str">
        <f>IF('各会計、関係団体の財政状況及び健全化判断比率'!B70="","",'各会計、関係団体の財政状況及び健全化判断比率'!B70)</f>
        <v>大隅曽於地区消防組合</v>
      </c>
      <c r="BZ36" s="398"/>
      <c r="CA36" s="398"/>
      <c r="CB36" s="398"/>
      <c r="CC36" s="398"/>
      <c r="CD36" s="398"/>
      <c r="CE36" s="398"/>
      <c r="CF36" s="398"/>
      <c r="CG36" s="398"/>
      <c r="CH36" s="398"/>
      <c r="CI36" s="398"/>
      <c r="CJ36" s="398"/>
      <c r="CK36" s="398"/>
      <c r="CL36" s="398"/>
      <c r="CM36" s="398"/>
      <c r="CN36" s="9"/>
      <c r="CO36" s="399">
        <f t="shared" si="5"/>
        <v>17</v>
      </c>
      <c r="CP36" s="399"/>
      <c r="CQ36" s="398" t="str">
        <f>IF('各会計、関係団体の財政状況及び健全化判断比率'!BS9="","",'各会計、関係団体の財政状況及び健全化判断比率'!BS9)</f>
        <v>メセナ末吉</v>
      </c>
      <c r="CR36" s="398"/>
      <c r="CS36" s="398"/>
      <c r="CT36" s="398"/>
      <c r="CU36" s="398"/>
      <c r="CV36" s="398"/>
      <c r="CW36" s="398"/>
      <c r="CX36" s="398"/>
      <c r="CY36" s="398"/>
      <c r="CZ36" s="398"/>
      <c r="DA36" s="398"/>
      <c r="DB36" s="398"/>
      <c r="DC36" s="398"/>
      <c r="DD36" s="398"/>
      <c r="DE36" s="398"/>
      <c r="DF36" s="8"/>
      <c r="DG36" s="400" t="str">
        <f>IF('各会計、関係団体の財政状況及び健全化判断比率'!BR9="","",'各会計、関係団体の財政状況及び健全化判断比率'!BR9)</f>
        <v/>
      </c>
      <c r="DH36" s="400"/>
      <c r="DI36" s="21"/>
    </row>
    <row r="37" spans="1:113" ht="32.25" customHeight="1">
      <c r="A37" s="2"/>
      <c r="B37" s="5"/>
      <c r="C37" s="399" t="str">
        <f t="shared" si="0"/>
        <v/>
      </c>
      <c r="D37" s="399"/>
      <c r="E37" s="398" t="str">
        <f>IF('各会計、関係団体の財政状況及び健全化判断比率'!B10="","",'各会計、関係団体の財政状況及び健全化判断比率'!B10)</f>
        <v/>
      </c>
      <c r="F37" s="398"/>
      <c r="G37" s="398"/>
      <c r="H37" s="398"/>
      <c r="I37" s="398"/>
      <c r="J37" s="398"/>
      <c r="K37" s="398"/>
      <c r="L37" s="398"/>
      <c r="M37" s="398"/>
      <c r="N37" s="398"/>
      <c r="O37" s="398"/>
      <c r="P37" s="398"/>
      <c r="Q37" s="398"/>
      <c r="R37" s="398"/>
      <c r="S37" s="398"/>
      <c r="T37" s="9"/>
      <c r="U37" s="399" t="str">
        <f t="shared" si="1"/>
        <v/>
      </c>
      <c r="V37" s="399"/>
      <c r="W37" s="398"/>
      <c r="X37" s="398"/>
      <c r="Y37" s="398"/>
      <c r="Z37" s="398"/>
      <c r="AA37" s="398"/>
      <c r="AB37" s="398"/>
      <c r="AC37" s="398"/>
      <c r="AD37" s="398"/>
      <c r="AE37" s="398"/>
      <c r="AF37" s="398"/>
      <c r="AG37" s="398"/>
      <c r="AH37" s="398"/>
      <c r="AI37" s="398"/>
      <c r="AJ37" s="398"/>
      <c r="AK37" s="398"/>
      <c r="AL37" s="9"/>
      <c r="AM37" s="399" t="str">
        <f t="shared" si="2"/>
        <v/>
      </c>
      <c r="AN37" s="399"/>
      <c r="AO37" s="398"/>
      <c r="AP37" s="398"/>
      <c r="AQ37" s="398"/>
      <c r="AR37" s="398"/>
      <c r="AS37" s="398"/>
      <c r="AT37" s="398"/>
      <c r="AU37" s="398"/>
      <c r="AV37" s="398"/>
      <c r="AW37" s="398"/>
      <c r="AX37" s="398"/>
      <c r="AY37" s="398"/>
      <c r="AZ37" s="398"/>
      <c r="BA37" s="398"/>
      <c r="BB37" s="398"/>
      <c r="BC37" s="398"/>
      <c r="BD37" s="9"/>
      <c r="BE37" s="399" t="str">
        <f t="shared" si="3"/>
        <v/>
      </c>
      <c r="BF37" s="399"/>
      <c r="BG37" s="398"/>
      <c r="BH37" s="398"/>
      <c r="BI37" s="398"/>
      <c r="BJ37" s="398"/>
      <c r="BK37" s="398"/>
      <c r="BL37" s="398"/>
      <c r="BM37" s="398"/>
      <c r="BN37" s="398"/>
      <c r="BO37" s="398"/>
      <c r="BP37" s="398"/>
      <c r="BQ37" s="398"/>
      <c r="BR37" s="398"/>
      <c r="BS37" s="398"/>
      <c r="BT37" s="398"/>
      <c r="BU37" s="398"/>
      <c r="BV37" s="9"/>
      <c r="BW37" s="399">
        <f t="shared" si="4"/>
        <v>12</v>
      </c>
      <c r="BX37" s="399"/>
      <c r="BY37" s="398" t="str">
        <f>IF('各会計、関係団体の財政状況及び健全化判断比率'!B71="","",'各会計、関係団体の財政状況及び健全化判断比率'!B71)</f>
        <v>曽於地区介護保険組合</v>
      </c>
      <c r="BZ37" s="398"/>
      <c r="CA37" s="398"/>
      <c r="CB37" s="398"/>
      <c r="CC37" s="398"/>
      <c r="CD37" s="398"/>
      <c r="CE37" s="398"/>
      <c r="CF37" s="398"/>
      <c r="CG37" s="398"/>
      <c r="CH37" s="398"/>
      <c r="CI37" s="398"/>
      <c r="CJ37" s="398"/>
      <c r="CK37" s="398"/>
      <c r="CL37" s="398"/>
      <c r="CM37" s="398"/>
      <c r="CN37" s="9"/>
      <c r="CO37" s="399">
        <f t="shared" si="5"/>
        <v>18</v>
      </c>
      <c r="CP37" s="399"/>
      <c r="CQ37" s="398" t="str">
        <f>IF('各会計、関係団体の財政状況及び健全化判断比率'!BS10="","",'各会計、関係団体の財政状況及び健全化判断比率'!BS10)</f>
        <v>まちづくり曽於</v>
      </c>
      <c r="CR37" s="398"/>
      <c r="CS37" s="398"/>
      <c r="CT37" s="398"/>
      <c r="CU37" s="398"/>
      <c r="CV37" s="398"/>
      <c r="CW37" s="398"/>
      <c r="CX37" s="398"/>
      <c r="CY37" s="398"/>
      <c r="CZ37" s="398"/>
      <c r="DA37" s="398"/>
      <c r="DB37" s="398"/>
      <c r="DC37" s="398"/>
      <c r="DD37" s="398"/>
      <c r="DE37" s="398"/>
      <c r="DF37" s="8"/>
      <c r="DG37" s="400" t="str">
        <f>IF('各会計、関係団体の財政状況及び健全化判断比率'!BR10="","",'各会計、関係団体の財政状況及び健全化判断比率'!BR10)</f>
        <v/>
      </c>
      <c r="DH37" s="400"/>
      <c r="DI37" s="21"/>
    </row>
    <row r="38" spans="1:113" ht="32.25" customHeight="1">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9"/>
      <c r="U38" s="399" t="str">
        <f t="shared" si="1"/>
        <v/>
      </c>
      <c r="V38" s="399"/>
      <c r="W38" s="398"/>
      <c r="X38" s="398"/>
      <c r="Y38" s="398"/>
      <c r="Z38" s="398"/>
      <c r="AA38" s="398"/>
      <c r="AB38" s="398"/>
      <c r="AC38" s="398"/>
      <c r="AD38" s="398"/>
      <c r="AE38" s="398"/>
      <c r="AF38" s="398"/>
      <c r="AG38" s="398"/>
      <c r="AH38" s="398"/>
      <c r="AI38" s="398"/>
      <c r="AJ38" s="398"/>
      <c r="AK38" s="398"/>
      <c r="AL38" s="9"/>
      <c r="AM38" s="399" t="str">
        <f t="shared" si="2"/>
        <v/>
      </c>
      <c r="AN38" s="399"/>
      <c r="AO38" s="398"/>
      <c r="AP38" s="398"/>
      <c r="AQ38" s="398"/>
      <c r="AR38" s="398"/>
      <c r="AS38" s="398"/>
      <c r="AT38" s="398"/>
      <c r="AU38" s="398"/>
      <c r="AV38" s="398"/>
      <c r="AW38" s="398"/>
      <c r="AX38" s="398"/>
      <c r="AY38" s="398"/>
      <c r="AZ38" s="398"/>
      <c r="BA38" s="398"/>
      <c r="BB38" s="398"/>
      <c r="BC38" s="398"/>
      <c r="BD38" s="9"/>
      <c r="BE38" s="399" t="str">
        <f t="shared" si="3"/>
        <v/>
      </c>
      <c r="BF38" s="399"/>
      <c r="BG38" s="398"/>
      <c r="BH38" s="398"/>
      <c r="BI38" s="398"/>
      <c r="BJ38" s="398"/>
      <c r="BK38" s="398"/>
      <c r="BL38" s="398"/>
      <c r="BM38" s="398"/>
      <c r="BN38" s="398"/>
      <c r="BO38" s="398"/>
      <c r="BP38" s="398"/>
      <c r="BQ38" s="398"/>
      <c r="BR38" s="398"/>
      <c r="BS38" s="398"/>
      <c r="BT38" s="398"/>
      <c r="BU38" s="398"/>
      <c r="BV38" s="9"/>
      <c r="BW38" s="399">
        <f t="shared" si="4"/>
        <v>13</v>
      </c>
      <c r="BX38" s="399"/>
      <c r="BY38" s="398" t="str">
        <f>IF('各会計、関係団体の財政状況及び健全化判断比率'!B72="","",'各会計、関係団体の財政状況及び健全化判断比率'!B72)</f>
        <v>鹿児島県後期高齢者医療広域連合（一般会計）</v>
      </c>
      <c r="BZ38" s="398"/>
      <c r="CA38" s="398"/>
      <c r="CB38" s="398"/>
      <c r="CC38" s="398"/>
      <c r="CD38" s="398"/>
      <c r="CE38" s="398"/>
      <c r="CF38" s="398"/>
      <c r="CG38" s="398"/>
      <c r="CH38" s="398"/>
      <c r="CI38" s="398"/>
      <c r="CJ38" s="398"/>
      <c r="CK38" s="398"/>
      <c r="CL38" s="398"/>
      <c r="CM38" s="398"/>
      <c r="CN38" s="9"/>
      <c r="CO38" s="399" t="str">
        <f t="shared" si="5"/>
        <v/>
      </c>
      <c r="CP38" s="399"/>
      <c r="CQ38" s="398" t="str">
        <f>IF('各会計、関係団体の財政状況及び健全化判断比率'!BS11="","",'各会計、関係団体の財政状況及び健全化判断比率'!BS11)</f>
        <v/>
      </c>
      <c r="CR38" s="398"/>
      <c r="CS38" s="398"/>
      <c r="CT38" s="398"/>
      <c r="CU38" s="398"/>
      <c r="CV38" s="398"/>
      <c r="CW38" s="398"/>
      <c r="CX38" s="398"/>
      <c r="CY38" s="398"/>
      <c r="CZ38" s="398"/>
      <c r="DA38" s="398"/>
      <c r="DB38" s="398"/>
      <c r="DC38" s="398"/>
      <c r="DD38" s="398"/>
      <c r="DE38" s="398"/>
      <c r="DF38" s="8"/>
      <c r="DG38" s="400" t="str">
        <f>IF('各会計、関係団体の財政状況及び健全化判断比率'!BR11="","",'各会計、関係団体の財政状況及び健全化判断比率'!BR11)</f>
        <v/>
      </c>
      <c r="DH38" s="400"/>
      <c r="DI38" s="21"/>
    </row>
    <row r="39" spans="1:113" ht="32.25" customHeight="1">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9"/>
      <c r="U39" s="399" t="str">
        <f t="shared" si="1"/>
        <v/>
      </c>
      <c r="V39" s="399"/>
      <c r="W39" s="398"/>
      <c r="X39" s="398"/>
      <c r="Y39" s="398"/>
      <c r="Z39" s="398"/>
      <c r="AA39" s="398"/>
      <c r="AB39" s="398"/>
      <c r="AC39" s="398"/>
      <c r="AD39" s="398"/>
      <c r="AE39" s="398"/>
      <c r="AF39" s="398"/>
      <c r="AG39" s="398"/>
      <c r="AH39" s="398"/>
      <c r="AI39" s="398"/>
      <c r="AJ39" s="398"/>
      <c r="AK39" s="398"/>
      <c r="AL39" s="9"/>
      <c r="AM39" s="399" t="str">
        <f t="shared" si="2"/>
        <v/>
      </c>
      <c r="AN39" s="399"/>
      <c r="AO39" s="398"/>
      <c r="AP39" s="398"/>
      <c r="AQ39" s="398"/>
      <c r="AR39" s="398"/>
      <c r="AS39" s="398"/>
      <c r="AT39" s="398"/>
      <c r="AU39" s="398"/>
      <c r="AV39" s="398"/>
      <c r="AW39" s="398"/>
      <c r="AX39" s="398"/>
      <c r="AY39" s="398"/>
      <c r="AZ39" s="398"/>
      <c r="BA39" s="398"/>
      <c r="BB39" s="398"/>
      <c r="BC39" s="398"/>
      <c r="BD39" s="9"/>
      <c r="BE39" s="399" t="str">
        <f t="shared" si="3"/>
        <v/>
      </c>
      <c r="BF39" s="399"/>
      <c r="BG39" s="398"/>
      <c r="BH39" s="398"/>
      <c r="BI39" s="398"/>
      <c r="BJ39" s="398"/>
      <c r="BK39" s="398"/>
      <c r="BL39" s="398"/>
      <c r="BM39" s="398"/>
      <c r="BN39" s="398"/>
      <c r="BO39" s="398"/>
      <c r="BP39" s="398"/>
      <c r="BQ39" s="398"/>
      <c r="BR39" s="398"/>
      <c r="BS39" s="398"/>
      <c r="BT39" s="398"/>
      <c r="BU39" s="398"/>
      <c r="BV39" s="9"/>
      <c r="BW39" s="399">
        <f t="shared" si="4"/>
        <v>14</v>
      </c>
      <c r="BX39" s="399"/>
      <c r="BY39" s="398" t="str">
        <f>IF('各会計、関係団体の財政状況及び健全化判断比率'!B73="","",'各会計、関係団体の財政状況及び健全化判断比率'!B73)</f>
        <v>鹿児島県後期高齢者医療広域連合（特別会計）</v>
      </c>
      <c r="BZ39" s="398"/>
      <c r="CA39" s="398"/>
      <c r="CB39" s="398"/>
      <c r="CC39" s="398"/>
      <c r="CD39" s="398"/>
      <c r="CE39" s="398"/>
      <c r="CF39" s="398"/>
      <c r="CG39" s="398"/>
      <c r="CH39" s="398"/>
      <c r="CI39" s="398"/>
      <c r="CJ39" s="398"/>
      <c r="CK39" s="398"/>
      <c r="CL39" s="398"/>
      <c r="CM39" s="398"/>
      <c r="CN39" s="9"/>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F39" s="8"/>
      <c r="DG39" s="400" t="str">
        <f>IF('各会計、関係団体の財政状況及び健全化判断比率'!BR12="","",'各会計、関係団体の財政状況及び健全化判断比率'!BR12)</f>
        <v/>
      </c>
      <c r="DH39" s="400"/>
      <c r="DI39" s="21"/>
    </row>
    <row r="40" spans="1:113" ht="32.25" customHeight="1">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9"/>
      <c r="U40" s="399" t="str">
        <f t="shared" si="1"/>
        <v/>
      </c>
      <c r="V40" s="399"/>
      <c r="W40" s="398"/>
      <c r="X40" s="398"/>
      <c r="Y40" s="398"/>
      <c r="Z40" s="398"/>
      <c r="AA40" s="398"/>
      <c r="AB40" s="398"/>
      <c r="AC40" s="398"/>
      <c r="AD40" s="398"/>
      <c r="AE40" s="398"/>
      <c r="AF40" s="398"/>
      <c r="AG40" s="398"/>
      <c r="AH40" s="398"/>
      <c r="AI40" s="398"/>
      <c r="AJ40" s="398"/>
      <c r="AK40" s="398"/>
      <c r="AL40" s="9"/>
      <c r="AM40" s="399" t="str">
        <f t="shared" si="2"/>
        <v/>
      </c>
      <c r="AN40" s="399"/>
      <c r="AO40" s="398"/>
      <c r="AP40" s="398"/>
      <c r="AQ40" s="398"/>
      <c r="AR40" s="398"/>
      <c r="AS40" s="398"/>
      <c r="AT40" s="398"/>
      <c r="AU40" s="398"/>
      <c r="AV40" s="398"/>
      <c r="AW40" s="398"/>
      <c r="AX40" s="398"/>
      <c r="AY40" s="398"/>
      <c r="AZ40" s="398"/>
      <c r="BA40" s="398"/>
      <c r="BB40" s="398"/>
      <c r="BC40" s="398"/>
      <c r="BD40" s="9"/>
      <c r="BE40" s="399" t="str">
        <f t="shared" si="3"/>
        <v/>
      </c>
      <c r="BF40" s="399"/>
      <c r="BG40" s="398"/>
      <c r="BH40" s="398"/>
      <c r="BI40" s="398"/>
      <c r="BJ40" s="398"/>
      <c r="BK40" s="398"/>
      <c r="BL40" s="398"/>
      <c r="BM40" s="398"/>
      <c r="BN40" s="398"/>
      <c r="BO40" s="398"/>
      <c r="BP40" s="398"/>
      <c r="BQ40" s="398"/>
      <c r="BR40" s="398"/>
      <c r="BS40" s="398"/>
      <c r="BT40" s="398"/>
      <c r="BU40" s="398"/>
      <c r="BV40" s="9"/>
      <c r="BW40" s="399" t="str">
        <f t="shared" si="4"/>
        <v/>
      </c>
      <c r="BX40" s="399"/>
      <c r="BY40" s="398" t="str">
        <f>IF('各会計、関係団体の財政状況及び健全化判断比率'!B74="","",'各会計、関係団体の財政状況及び健全化判断比率'!B74)</f>
        <v/>
      </c>
      <c r="BZ40" s="398"/>
      <c r="CA40" s="398"/>
      <c r="CB40" s="398"/>
      <c r="CC40" s="398"/>
      <c r="CD40" s="398"/>
      <c r="CE40" s="398"/>
      <c r="CF40" s="398"/>
      <c r="CG40" s="398"/>
      <c r="CH40" s="398"/>
      <c r="CI40" s="398"/>
      <c r="CJ40" s="398"/>
      <c r="CK40" s="398"/>
      <c r="CL40" s="398"/>
      <c r="CM40" s="398"/>
      <c r="CN40" s="9"/>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F40" s="8"/>
      <c r="DG40" s="400" t="str">
        <f>IF('各会計、関係団体の財政状況及び健全化判断比率'!BR13="","",'各会計、関係団体の財政状況及び健全化判断比率'!BR13)</f>
        <v/>
      </c>
      <c r="DH40" s="400"/>
      <c r="DI40" s="21"/>
    </row>
    <row r="41" spans="1:113" ht="32.25" customHeight="1">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9"/>
      <c r="U41" s="399" t="str">
        <f t="shared" si="1"/>
        <v/>
      </c>
      <c r="V41" s="399"/>
      <c r="W41" s="398"/>
      <c r="X41" s="398"/>
      <c r="Y41" s="398"/>
      <c r="Z41" s="398"/>
      <c r="AA41" s="398"/>
      <c r="AB41" s="398"/>
      <c r="AC41" s="398"/>
      <c r="AD41" s="398"/>
      <c r="AE41" s="398"/>
      <c r="AF41" s="398"/>
      <c r="AG41" s="398"/>
      <c r="AH41" s="398"/>
      <c r="AI41" s="398"/>
      <c r="AJ41" s="398"/>
      <c r="AK41" s="398"/>
      <c r="AL41" s="9"/>
      <c r="AM41" s="399" t="str">
        <f t="shared" si="2"/>
        <v/>
      </c>
      <c r="AN41" s="399"/>
      <c r="AO41" s="398"/>
      <c r="AP41" s="398"/>
      <c r="AQ41" s="398"/>
      <c r="AR41" s="398"/>
      <c r="AS41" s="398"/>
      <c r="AT41" s="398"/>
      <c r="AU41" s="398"/>
      <c r="AV41" s="398"/>
      <c r="AW41" s="398"/>
      <c r="AX41" s="398"/>
      <c r="AY41" s="398"/>
      <c r="AZ41" s="398"/>
      <c r="BA41" s="398"/>
      <c r="BB41" s="398"/>
      <c r="BC41" s="398"/>
      <c r="BD41" s="9"/>
      <c r="BE41" s="399" t="str">
        <f t="shared" si="3"/>
        <v/>
      </c>
      <c r="BF41" s="399"/>
      <c r="BG41" s="398"/>
      <c r="BH41" s="398"/>
      <c r="BI41" s="398"/>
      <c r="BJ41" s="398"/>
      <c r="BK41" s="398"/>
      <c r="BL41" s="398"/>
      <c r="BM41" s="398"/>
      <c r="BN41" s="398"/>
      <c r="BO41" s="398"/>
      <c r="BP41" s="398"/>
      <c r="BQ41" s="398"/>
      <c r="BR41" s="398"/>
      <c r="BS41" s="398"/>
      <c r="BT41" s="398"/>
      <c r="BU41" s="398"/>
      <c r="BV41" s="9"/>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9"/>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F41" s="8"/>
      <c r="DG41" s="400" t="str">
        <f>IF('各会計、関係団体の財政状況及び健全化判断比率'!BR14="","",'各会計、関係団体の財政状況及び健全化判断比率'!BR14)</f>
        <v/>
      </c>
      <c r="DH41" s="400"/>
      <c r="DI41" s="21"/>
    </row>
    <row r="42" spans="1:113" ht="32.25" customHeight="1">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9"/>
      <c r="U42" s="399" t="str">
        <f t="shared" si="1"/>
        <v/>
      </c>
      <c r="V42" s="399"/>
      <c r="W42" s="398"/>
      <c r="X42" s="398"/>
      <c r="Y42" s="398"/>
      <c r="Z42" s="398"/>
      <c r="AA42" s="398"/>
      <c r="AB42" s="398"/>
      <c r="AC42" s="398"/>
      <c r="AD42" s="398"/>
      <c r="AE42" s="398"/>
      <c r="AF42" s="398"/>
      <c r="AG42" s="398"/>
      <c r="AH42" s="398"/>
      <c r="AI42" s="398"/>
      <c r="AJ42" s="398"/>
      <c r="AK42" s="398"/>
      <c r="AL42" s="9"/>
      <c r="AM42" s="399" t="str">
        <f t="shared" si="2"/>
        <v/>
      </c>
      <c r="AN42" s="399"/>
      <c r="AO42" s="398"/>
      <c r="AP42" s="398"/>
      <c r="AQ42" s="398"/>
      <c r="AR42" s="398"/>
      <c r="AS42" s="398"/>
      <c r="AT42" s="398"/>
      <c r="AU42" s="398"/>
      <c r="AV42" s="398"/>
      <c r="AW42" s="398"/>
      <c r="AX42" s="398"/>
      <c r="AY42" s="398"/>
      <c r="AZ42" s="398"/>
      <c r="BA42" s="398"/>
      <c r="BB42" s="398"/>
      <c r="BC42" s="398"/>
      <c r="BD42" s="9"/>
      <c r="BE42" s="399" t="str">
        <f t="shared" si="3"/>
        <v/>
      </c>
      <c r="BF42" s="399"/>
      <c r="BG42" s="398"/>
      <c r="BH42" s="398"/>
      <c r="BI42" s="398"/>
      <c r="BJ42" s="398"/>
      <c r="BK42" s="398"/>
      <c r="BL42" s="398"/>
      <c r="BM42" s="398"/>
      <c r="BN42" s="398"/>
      <c r="BO42" s="398"/>
      <c r="BP42" s="398"/>
      <c r="BQ42" s="398"/>
      <c r="BR42" s="398"/>
      <c r="BS42" s="398"/>
      <c r="BT42" s="398"/>
      <c r="BU42" s="398"/>
      <c r="BV42" s="9"/>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9"/>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F42" s="8"/>
      <c r="DG42" s="400" t="str">
        <f>IF('各会計、関係団体の財政状況及び健全化判断比率'!BR15="","",'各会計、関係団体の財政状況及び健全化判断比率'!BR15)</f>
        <v/>
      </c>
      <c r="DH42" s="400"/>
      <c r="DI42" s="21"/>
    </row>
    <row r="43" spans="1:113" ht="32.25" customHeight="1">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9"/>
      <c r="U43" s="399" t="str">
        <f t="shared" si="1"/>
        <v/>
      </c>
      <c r="V43" s="399"/>
      <c r="W43" s="398"/>
      <c r="X43" s="398"/>
      <c r="Y43" s="398"/>
      <c r="Z43" s="398"/>
      <c r="AA43" s="398"/>
      <c r="AB43" s="398"/>
      <c r="AC43" s="398"/>
      <c r="AD43" s="398"/>
      <c r="AE43" s="398"/>
      <c r="AF43" s="398"/>
      <c r="AG43" s="398"/>
      <c r="AH43" s="398"/>
      <c r="AI43" s="398"/>
      <c r="AJ43" s="398"/>
      <c r="AK43" s="398"/>
      <c r="AL43" s="9"/>
      <c r="AM43" s="399" t="str">
        <f t="shared" si="2"/>
        <v/>
      </c>
      <c r="AN43" s="399"/>
      <c r="AO43" s="398"/>
      <c r="AP43" s="398"/>
      <c r="AQ43" s="398"/>
      <c r="AR43" s="398"/>
      <c r="AS43" s="398"/>
      <c r="AT43" s="398"/>
      <c r="AU43" s="398"/>
      <c r="AV43" s="398"/>
      <c r="AW43" s="398"/>
      <c r="AX43" s="398"/>
      <c r="AY43" s="398"/>
      <c r="AZ43" s="398"/>
      <c r="BA43" s="398"/>
      <c r="BB43" s="398"/>
      <c r="BC43" s="398"/>
      <c r="BD43" s="9"/>
      <c r="BE43" s="399" t="str">
        <f t="shared" si="3"/>
        <v/>
      </c>
      <c r="BF43" s="399"/>
      <c r="BG43" s="398"/>
      <c r="BH43" s="398"/>
      <c r="BI43" s="398"/>
      <c r="BJ43" s="398"/>
      <c r="BK43" s="398"/>
      <c r="BL43" s="398"/>
      <c r="BM43" s="398"/>
      <c r="BN43" s="398"/>
      <c r="BO43" s="398"/>
      <c r="BP43" s="398"/>
      <c r="BQ43" s="398"/>
      <c r="BR43" s="398"/>
      <c r="BS43" s="398"/>
      <c r="BT43" s="398"/>
      <c r="BU43" s="398"/>
      <c r="BV43" s="9"/>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9"/>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F43" s="8"/>
      <c r="DG43" s="400" t="str">
        <f>IF('各会計、関係団体の財政状況及び健全化判断比率'!BR16="","",'各会計、関係団体の財政状況及び健全化判断比率'!BR16)</f>
        <v/>
      </c>
      <c r="DH43" s="40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280</v>
      </c>
      <c r="E46" s="1" t="s">
        <v>281</v>
      </c>
    </row>
    <row r="47" spans="1:113">
      <c r="E47" s="1" t="s">
        <v>283</v>
      </c>
    </row>
    <row r="48" spans="1:113">
      <c r="E48" s="1" t="s">
        <v>285</v>
      </c>
    </row>
    <row r="49" spans="5:5">
      <c r="E49" s="1" t="s">
        <v>287</v>
      </c>
    </row>
    <row r="50" spans="5:5">
      <c r="E50" s="1" t="s">
        <v>183</v>
      </c>
    </row>
    <row r="51" spans="5:5">
      <c r="E51" s="1" t="s">
        <v>290</v>
      </c>
    </row>
    <row r="52" spans="5:5">
      <c r="E52" s="1" t="s">
        <v>88</v>
      </c>
    </row>
    <row r="53" spans="5:5">
      <c r="E53" s="1" t="s">
        <v>288</v>
      </c>
    </row>
    <row r="54" spans="5:5"/>
    <row r="55" spans="5:5"/>
    <row r="56" spans="5:5"/>
  </sheetData>
  <sheetProtection algorithmName="SHA-512" hashValue="J5DLtlWFN9/78VuoVJ2l8zZ+HguGh1YYXONGaeJxhg3y5hAB1R3jqubgW0PH+8wVfO0qekDnDgr7+GzRu1QHZA==" saltValue="HmyqnB61zeHWPNdvwgZC2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292</v>
      </c>
      <c r="DI1" s="667"/>
      <c r="DJ1" s="667"/>
      <c r="DK1" s="667"/>
      <c r="DL1" s="667"/>
      <c r="DM1" s="667"/>
      <c r="DN1" s="668"/>
      <c r="DO1" s="1"/>
      <c r="DP1" s="666" t="s">
        <v>293</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c r="B2" s="43" t="s">
        <v>294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05" t="s">
        <v>112</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296</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297</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c r="B4" s="505" t="s">
        <v>4</v>
      </c>
      <c r="C4" s="506"/>
      <c r="D4" s="506"/>
      <c r="E4" s="506"/>
      <c r="F4" s="506"/>
      <c r="G4" s="506"/>
      <c r="H4" s="506"/>
      <c r="I4" s="506"/>
      <c r="J4" s="506"/>
      <c r="K4" s="506"/>
      <c r="L4" s="506"/>
      <c r="M4" s="506"/>
      <c r="N4" s="506"/>
      <c r="O4" s="506"/>
      <c r="P4" s="506"/>
      <c r="Q4" s="548"/>
      <c r="R4" s="505" t="s">
        <v>301</v>
      </c>
      <c r="S4" s="506"/>
      <c r="T4" s="506"/>
      <c r="U4" s="506"/>
      <c r="V4" s="506"/>
      <c r="W4" s="506"/>
      <c r="X4" s="506"/>
      <c r="Y4" s="548"/>
      <c r="Z4" s="505" t="s">
        <v>99</v>
      </c>
      <c r="AA4" s="506"/>
      <c r="AB4" s="506"/>
      <c r="AC4" s="548"/>
      <c r="AD4" s="505" t="s">
        <v>222</v>
      </c>
      <c r="AE4" s="506"/>
      <c r="AF4" s="506"/>
      <c r="AG4" s="506"/>
      <c r="AH4" s="506"/>
      <c r="AI4" s="506"/>
      <c r="AJ4" s="506"/>
      <c r="AK4" s="548"/>
      <c r="AL4" s="505" t="s">
        <v>99</v>
      </c>
      <c r="AM4" s="506"/>
      <c r="AN4" s="506"/>
      <c r="AO4" s="548"/>
      <c r="AP4" s="669" t="s">
        <v>303</v>
      </c>
      <c r="AQ4" s="669"/>
      <c r="AR4" s="669"/>
      <c r="AS4" s="669"/>
      <c r="AT4" s="669"/>
      <c r="AU4" s="669"/>
      <c r="AV4" s="669"/>
      <c r="AW4" s="669"/>
      <c r="AX4" s="669"/>
      <c r="AY4" s="669"/>
      <c r="AZ4" s="669"/>
      <c r="BA4" s="669"/>
      <c r="BB4" s="669"/>
      <c r="BC4" s="669"/>
      <c r="BD4" s="669"/>
      <c r="BE4" s="669"/>
      <c r="BF4" s="669"/>
      <c r="BG4" s="669" t="s">
        <v>284</v>
      </c>
      <c r="BH4" s="669"/>
      <c r="BI4" s="669"/>
      <c r="BJ4" s="669"/>
      <c r="BK4" s="669"/>
      <c r="BL4" s="669"/>
      <c r="BM4" s="669"/>
      <c r="BN4" s="669"/>
      <c r="BO4" s="669" t="s">
        <v>99</v>
      </c>
      <c r="BP4" s="669"/>
      <c r="BQ4" s="669"/>
      <c r="BR4" s="669"/>
      <c r="BS4" s="669" t="s">
        <v>305</v>
      </c>
      <c r="BT4" s="669"/>
      <c r="BU4" s="669"/>
      <c r="BV4" s="669"/>
      <c r="BW4" s="669"/>
      <c r="BX4" s="669"/>
      <c r="BY4" s="669"/>
      <c r="BZ4" s="669"/>
      <c r="CA4" s="669"/>
      <c r="CB4" s="669"/>
      <c r="CD4" s="505" t="s">
        <v>306</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c r="B5" s="624" t="s">
        <v>300</v>
      </c>
      <c r="C5" s="625"/>
      <c r="D5" s="625"/>
      <c r="E5" s="625"/>
      <c r="F5" s="625"/>
      <c r="G5" s="625"/>
      <c r="H5" s="625"/>
      <c r="I5" s="625"/>
      <c r="J5" s="625"/>
      <c r="K5" s="625"/>
      <c r="L5" s="625"/>
      <c r="M5" s="625"/>
      <c r="N5" s="625"/>
      <c r="O5" s="625"/>
      <c r="P5" s="625"/>
      <c r="Q5" s="626"/>
      <c r="R5" s="621">
        <v>3303887</v>
      </c>
      <c r="S5" s="622"/>
      <c r="T5" s="622"/>
      <c r="U5" s="622"/>
      <c r="V5" s="622"/>
      <c r="W5" s="622"/>
      <c r="X5" s="622"/>
      <c r="Y5" s="653"/>
      <c r="Z5" s="664">
        <v>13</v>
      </c>
      <c r="AA5" s="664"/>
      <c r="AB5" s="664"/>
      <c r="AC5" s="664"/>
      <c r="AD5" s="665">
        <v>3303887</v>
      </c>
      <c r="AE5" s="665"/>
      <c r="AF5" s="665"/>
      <c r="AG5" s="665"/>
      <c r="AH5" s="665"/>
      <c r="AI5" s="665"/>
      <c r="AJ5" s="665"/>
      <c r="AK5" s="665"/>
      <c r="AL5" s="654">
        <v>26.2</v>
      </c>
      <c r="AM5" s="638"/>
      <c r="AN5" s="638"/>
      <c r="AO5" s="657"/>
      <c r="AP5" s="624" t="s">
        <v>307</v>
      </c>
      <c r="AQ5" s="625"/>
      <c r="AR5" s="625"/>
      <c r="AS5" s="625"/>
      <c r="AT5" s="625"/>
      <c r="AU5" s="625"/>
      <c r="AV5" s="625"/>
      <c r="AW5" s="625"/>
      <c r="AX5" s="625"/>
      <c r="AY5" s="625"/>
      <c r="AZ5" s="625"/>
      <c r="BA5" s="625"/>
      <c r="BB5" s="625"/>
      <c r="BC5" s="625"/>
      <c r="BD5" s="625"/>
      <c r="BE5" s="625"/>
      <c r="BF5" s="626"/>
      <c r="BG5" s="570">
        <v>3303887</v>
      </c>
      <c r="BH5" s="393"/>
      <c r="BI5" s="393"/>
      <c r="BJ5" s="393"/>
      <c r="BK5" s="393"/>
      <c r="BL5" s="393"/>
      <c r="BM5" s="393"/>
      <c r="BN5" s="571"/>
      <c r="BO5" s="618">
        <v>100</v>
      </c>
      <c r="BP5" s="618"/>
      <c r="BQ5" s="618"/>
      <c r="BR5" s="618"/>
      <c r="BS5" s="619" t="s">
        <v>136</v>
      </c>
      <c r="BT5" s="619"/>
      <c r="BU5" s="619"/>
      <c r="BV5" s="619"/>
      <c r="BW5" s="619"/>
      <c r="BX5" s="619"/>
      <c r="BY5" s="619"/>
      <c r="BZ5" s="619"/>
      <c r="CA5" s="619"/>
      <c r="CB5" s="645"/>
      <c r="CD5" s="505" t="s">
        <v>303</v>
      </c>
      <c r="CE5" s="506"/>
      <c r="CF5" s="506"/>
      <c r="CG5" s="506"/>
      <c r="CH5" s="506"/>
      <c r="CI5" s="506"/>
      <c r="CJ5" s="506"/>
      <c r="CK5" s="506"/>
      <c r="CL5" s="506"/>
      <c r="CM5" s="506"/>
      <c r="CN5" s="506"/>
      <c r="CO5" s="506"/>
      <c r="CP5" s="506"/>
      <c r="CQ5" s="548"/>
      <c r="CR5" s="505" t="s">
        <v>309</v>
      </c>
      <c r="CS5" s="506"/>
      <c r="CT5" s="506"/>
      <c r="CU5" s="506"/>
      <c r="CV5" s="506"/>
      <c r="CW5" s="506"/>
      <c r="CX5" s="506"/>
      <c r="CY5" s="548"/>
      <c r="CZ5" s="505" t="s">
        <v>99</v>
      </c>
      <c r="DA5" s="506"/>
      <c r="DB5" s="506"/>
      <c r="DC5" s="548"/>
      <c r="DD5" s="505" t="s">
        <v>311</v>
      </c>
      <c r="DE5" s="506"/>
      <c r="DF5" s="506"/>
      <c r="DG5" s="506"/>
      <c r="DH5" s="506"/>
      <c r="DI5" s="506"/>
      <c r="DJ5" s="506"/>
      <c r="DK5" s="506"/>
      <c r="DL5" s="506"/>
      <c r="DM5" s="506"/>
      <c r="DN5" s="506"/>
      <c r="DO5" s="506"/>
      <c r="DP5" s="548"/>
      <c r="DQ5" s="505" t="s">
        <v>313</v>
      </c>
      <c r="DR5" s="506"/>
      <c r="DS5" s="506"/>
      <c r="DT5" s="506"/>
      <c r="DU5" s="506"/>
      <c r="DV5" s="506"/>
      <c r="DW5" s="506"/>
      <c r="DX5" s="506"/>
      <c r="DY5" s="506"/>
      <c r="DZ5" s="506"/>
      <c r="EA5" s="506"/>
      <c r="EB5" s="506"/>
      <c r="EC5" s="548"/>
    </row>
    <row r="6" spans="2:143" ht="11.25" customHeight="1">
      <c r="B6" s="567" t="s">
        <v>314</v>
      </c>
      <c r="C6" s="568"/>
      <c r="D6" s="568"/>
      <c r="E6" s="568"/>
      <c r="F6" s="568"/>
      <c r="G6" s="568"/>
      <c r="H6" s="568"/>
      <c r="I6" s="568"/>
      <c r="J6" s="568"/>
      <c r="K6" s="568"/>
      <c r="L6" s="568"/>
      <c r="M6" s="568"/>
      <c r="N6" s="568"/>
      <c r="O6" s="568"/>
      <c r="P6" s="568"/>
      <c r="Q6" s="569"/>
      <c r="R6" s="570">
        <v>255631</v>
      </c>
      <c r="S6" s="393"/>
      <c r="T6" s="393"/>
      <c r="U6" s="393"/>
      <c r="V6" s="393"/>
      <c r="W6" s="393"/>
      <c r="X6" s="393"/>
      <c r="Y6" s="571"/>
      <c r="Z6" s="618">
        <v>1</v>
      </c>
      <c r="AA6" s="618"/>
      <c r="AB6" s="618"/>
      <c r="AC6" s="618"/>
      <c r="AD6" s="619">
        <v>255631</v>
      </c>
      <c r="AE6" s="619"/>
      <c r="AF6" s="619"/>
      <c r="AG6" s="619"/>
      <c r="AH6" s="619"/>
      <c r="AI6" s="619"/>
      <c r="AJ6" s="619"/>
      <c r="AK6" s="619"/>
      <c r="AL6" s="572">
        <v>2</v>
      </c>
      <c r="AM6" s="341"/>
      <c r="AN6" s="341"/>
      <c r="AO6" s="620"/>
      <c r="AP6" s="567" t="s">
        <v>97</v>
      </c>
      <c r="AQ6" s="568"/>
      <c r="AR6" s="568"/>
      <c r="AS6" s="568"/>
      <c r="AT6" s="568"/>
      <c r="AU6" s="568"/>
      <c r="AV6" s="568"/>
      <c r="AW6" s="568"/>
      <c r="AX6" s="568"/>
      <c r="AY6" s="568"/>
      <c r="AZ6" s="568"/>
      <c r="BA6" s="568"/>
      <c r="BB6" s="568"/>
      <c r="BC6" s="568"/>
      <c r="BD6" s="568"/>
      <c r="BE6" s="568"/>
      <c r="BF6" s="569"/>
      <c r="BG6" s="570">
        <v>3303887</v>
      </c>
      <c r="BH6" s="393"/>
      <c r="BI6" s="393"/>
      <c r="BJ6" s="393"/>
      <c r="BK6" s="393"/>
      <c r="BL6" s="393"/>
      <c r="BM6" s="393"/>
      <c r="BN6" s="571"/>
      <c r="BO6" s="618">
        <v>100</v>
      </c>
      <c r="BP6" s="618"/>
      <c r="BQ6" s="618"/>
      <c r="BR6" s="618"/>
      <c r="BS6" s="619" t="s">
        <v>136</v>
      </c>
      <c r="BT6" s="619"/>
      <c r="BU6" s="619"/>
      <c r="BV6" s="619"/>
      <c r="BW6" s="619"/>
      <c r="BX6" s="619"/>
      <c r="BY6" s="619"/>
      <c r="BZ6" s="619"/>
      <c r="CA6" s="619"/>
      <c r="CB6" s="645"/>
      <c r="CD6" s="624" t="s">
        <v>315</v>
      </c>
      <c r="CE6" s="625"/>
      <c r="CF6" s="625"/>
      <c r="CG6" s="625"/>
      <c r="CH6" s="625"/>
      <c r="CI6" s="625"/>
      <c r="CJ6" s="625"/>
      <c r="CK6" s="625"/>
      <c r="CL6" s="625"/>
      <c r="CM6" s="625"/>
      <c r="CN6" s="625"/>
      <c r="CO6" s="625"/>
      <c r="CP6" s="625"/>
      <c r="CQ6" s="626"/>
      <c r="CR6" s="570">
        <v>172400</v>
      </c>
      <c r="CS6" s="393"/>
      <c r="CT6" s="393"/>
      <c r="CU6" s="393"/>
      <c r="CV6" s="393"/>
      <c r="CW6" s="393"/>
      <c r="CX6" s="393"/>
      <c r="CY6" s="571"/>
      <c r="CZ6" s="654">
        <v>0.7</v>
      </c>
      <c r="DA6" s="638"/>
      <c r="DB6" s="638"/>
      <c r="DC6" s="655"/>
      <c r="DD6" s="574" t="s">
        <v>136</v>
      </c>
      <c r="DE6" s="393"/>
      <c r="DF6" s="393"/>
      <c r="DG6" s="393"/>
      <c r="DH6" s="393"/>
      <c r="DI6" s="393"/>
      <c r="DJ6" s="393"/>
      <c r="DK6" s="393"/>
      <c r="DL6" s="393"/>
      <c r="DM6" s="393"/>
      <c r="DN6" s="393"/>
      <c r="DO6" s="393"/>
      <c r="DP6" s="571"/>
      <c r="DQ6" s="574">
        <v>172400</v>
      </c>
      <c r="DR6" s="393"/>
      <c r="DS6" s="393"/>
      <c r="DT6" s="393"/>
      <c r="DU6" s="393"/>
      <c r="DV6" s="393"/>
      <c r="DW6" s="393"/>
      <c r="DX6" s="393"/>
      <c r="DY6" s="393"/>
      <c r="DZ6" s="393"/>
      <c r="EA6" s="393"/>
      <c r="EB6" s="393"/>
      <c r="EC6" s="612"/>
    </row>
    <row r="7" spans="2:143" ht="11.25" customHeight="1">
      <c r="B7" s="567" t="s">
        <v>39</v>
      </c>
      <c r="C7" s="568"/>
      <c r="D7" s="568"/>
      <c r="E7" s="568"/>
      <c r="F7" s="568"/>
      <c r="G7" s="568"/>
      <c r="H7" s="568"/>
      <c r="I7" s="568"/>
      <c r="J7" s="568"/>
      <c r="K7" s="568"/>
      <c r="L7" s="568"/>
      <c r="M7" s="568"/>
      <c r="N7" s="568"/>
      <c r="O7" s="568"/>
      <c r="P7" s="568"/>
      <c r="Q7" s="569"/>
      <c r="R7" s="570">
        <v>4821</v>
      </c>
      <c r="S7" s="393"/>
      <c r="T7" s="393"/>
      <c r="U7" s="393"/>
      <c r="V7" s="393"/>
      <c r="W7" s="393"/>
      <c r="X7" s="393"/>
      <c r="Y7" s="571"/>
      <c r="Z7" s="618">
        <v>0</v>
      </c>
      <c r="AA7" s="618"/>
      <c r="AB7" s="618"/>
      <c r="AC7" s="618"/>
      <c r="AD7" s="619">
        <v>4821</v>
      </c>
      <c r="AE7" s="619"/>
      <c r="AF7" s="619"/>
      <c r="AG7" s="619"/>
      <c r="AH7" s="619"/>
      <c r="AI7" s="619"/>
      <c r="AJ7" s="619"/>
      <c r="AK7" s="619"/>
      <c r="AL7" s="572">
        <v>0</v>
      </c>
      <c r="AM7" s="341"/>
      <c r="AN7" s="341"/>
      <c r="AO7" s="620"/>
      <c r="AP7" s="567" t="s">
        <v>316</v>
      </c>
      <c r="AQ7" s="568"/>
      <c r="AR7" s="568"/>
      <c r="AS7" s="568"/>
      <c r="AT7" s="568"/>
      <c r="AU7" s="568"/>
      <c r="AV7" s="568"/>
      <c r="AW7" s="568"/>
      <c r="AX7" s="568"/>
      <c r="AY7" s="568"/>
      <c r="AZ7" s="568"/>
      <c r="BA7" s="568"/>
      <c r="BB7" s="568"/>
      <c r="BC7" s="568"/>
      <c r="BD7" s="568"/>
      <c r="BE7" s="568"/>
      <c r="BF7" s="569"/>
      <c r="BG7" s="570">
        <v>1213801</v>
      </c>
      <c r="BH7" s="393"/>
      <c r="BI7" s="393"/>
      <c r="BJ7" s="393"/>
      <c r="BK7" s="393"/>
      <c r="BL7" s="393"/>
      <c r="BM7" s="393"/>
      <c r="BN7" s="571"/>
      <c r="BO7" s="618">
        <v>36.700000000000003</v>
      </c>
      <c r="BP7" s="618"/>
      <c r="BQ7" s="618"/>
      <c r="BR7" s="618"/>
      <c r="BS7" s="619" t="s">
        <v>136</v>
      </c>
      <c r="BT7" s="619"/>
      <c r="BU7" s="619"/>
      <c r="BV7" s="619"/>
      <c r="BW7" s="619"/>
      <c r="BX7" s="619"/>
      <c r="BY7" s="619"/>
      <c r="BZ7" s="619"/>
      <c r="CA7" s="619"/>
      <c r="CB7" s="645"/>
      <c r="CD7" s="567" t="s">
        <v>318</v>
      </c>
      <c r="CE7" s="568"/>
      <c r="CF7" s="568"/>
      <c r="CG7" s="568"/>
      <c r="CH7" s="568"/>
      <c r="CI7" s="568"/>
      <c r="CJ7" s="568"/>
      <c r="CK7" s="568"/>
      <c r="CL7" s="568"/>
      <c r="CM7" s="568"/>
      <c r="CN7" s="568"/>
      <c r="CO7" s="568"/>
      <c r="CP7" s="568"/>
      <c r="CQ7" s="569"/>
      <c r="CR7" s="570">
        <v>2543311</v>
      </c>
      <c r="CS7" s="393"/>
      <c r="CT7" s="393"/>
      <c r="CU7" s="393"/>
      <c r="CV7" s="393"/>
      <c r="CW7" s="393"/>
      <c r="CX7" s="393"/>
      <c r="CY7" s="571"/>
      <c r="CZ7" s="618">
        <v>10.4</v>
      </c>
      <c r="DA7" s="618"/>
      <c r="DB7" s="618"/>
      <c r="DC7" s="618"/>
      <c r="DD7" s="574">
        <v>119825</v>
      </c>
      <c r="DE7" s="393"/>
      <c r="DF7" s="393"/>
      <c r="DG7" s="393"/>
      <c r="DH7" s="393"/>
      <c r="DI7" s="393"/>
      <c r="DJ7" s="393"/>
      <c r="DK7" s="393"/>
      <c r="DL7" s="393"/>
      <c r="DM7" s="393"/>
      <c r="DN7" s="393"/>
      <c r="DO7" s="393"/>
      <c r="DP7" s="571"/>
      <c r="DQ7" s="574">
        <v>2054845</v>
      </c>
      <c r="DR7" s="393"/>
      <c r="DS7" s="393"/>
      <c r="DT7" s="393"/>
      <c r="DU7" s="393"/>
      <c r="DV7" s="393"/>
      <c r="DW7" s="393"/>
      <c r="DX7" s="393"/>
      <c r="DY7" s="393"/>
      <c r="DZ7" s="393"/>
      <c r="EA7" s="393"/>
      <c r="EB7" s="393"/>
      <c r="EC7" s="612"/>
    </row>
    <row r="8" spans="2:143" ht="11.25" customHeight="1">
      <c r="B8" s="567" t="s">
        <v>190</v>
      </c>
      <c r="C8" s="568"/>
      <c r="D8" s="568"/>
      <c r="E8" s="568"/>
      <c r="F8" s="568"/>
      <c r="G8" s="568"/>
      <c r="H8" s="568"/>
      <c r="I8" s="568"/>
      <c r="J8" s="568"/>
      <c r="K8" s="568"/>
      <c r="L8" s="568"/>
      <c r="M8" s="568"/>
      <c r="N8" s="568"/>
      <c r="O8" s="568"/>
      <c r="P8" s="568"/>
      <c r="Q8" s="569"/>
      <c r="R8" s="570">
        <v>5854</v>
      </c>
      <c r="S8" s="393"/>
      <c r="T8" s="393"/>
      <c r="U8" s="393"/>
      <c r="V8" s="393"/>
      <c r="W8" s="393"/>
      <c r="X8" s="393"/>
      <c r="Y8" s="571"/>
      <c r="Z8" s="618">
        <v>0</v>
      </c>
      <c r="AA8" s="618"/>
      <c r="AB8" s="618"/>
      <c r="AC8" s="618"/>
      <c r="AD8" s="619">
        <v>5854</v>
      </c>
      <c r="AE8" s="619"/>
      <c r="AF8" s="619"/>
      <c r="AG8" s="619"/>
      <c r="AH8" s="619"/>
      <c r="AI8" s="619"/>
      <c r="AJ8" s="619"/>
      <c r="AK8" s="619"/>
      <c r="AL8" s="572">
        <v>0</v>
      </c>
      <c r="AM8" s="341"/>
      <c r="AN8" s="341"/>
      <c r="AO8" s="620"/>
      <c r="AP8" s="567" t="s">
        <v>104</v>
      </c>
      <c r="AQ8" s="568"/>
      <c r="AR8" s="568"/>
      <c r="AS8" s="568"/>
      <c r="AT8" s="568"/>
      <c r="AU8" s="568"/>
      <c r="AV8" s="568"/>
      <c r="AW8" s="568"/>
      <c r="AX8" s="568"/>
      <c r="AY8" s="568"/>
      <c r="AZ8" s="568"/>
      <c r="BA8" s="568"/>
      <c r="BB8" s="568"/>
      <c r="BC8" s="568"/>
      <c r="BD8" s="568"/>
      <c r="BE8" s="568"/>
      <c r="BF8" s="569"/>
      <c r="BG8" s="570">
        <v>53916</v>
      </c>
      <c r="BH8" s="393"/>
      <c r="BI8" s="393"/>
      <c r="BJ8" s="393"/>
      <c r="BK8" s="393"/>
      <c r="BL8" s="393"/>
      <c r="BM8" s="393"/>
      <c r="BN8" s="571"/>
      <c r="BO8" s="618">
        <v>1.6</v>
      </c>
      <c r="BP8" s="618"/>
      <c r="BQ8" s="618"/>
      <c r="BR8" s="618"/>
      <c r="BS8" s="574" t="s">
        <v>136</v>
      </c>
      <c r="BT8" s="393"/>
      <c r="BU8" s="393"/>
      <c r="BV8" s="393"/>
      <c r="BW8" s="393"/>
      <c r="BX8" s="393"/>
      <c r="BY8" s="393"/>
      <c r="BZ8" s="393"/>
      <c r="CA8" s="393"/>
      <c r="CB8" s="612"/>
      <c r="CD8" s="567" t="s">
        <v>319</v>
      </c>
      <c r="CE8" s="568"/>
      <c r="CF8" s="568"/>
      <c r="CG8" s="568"/>
      <c r="CH8" s="568"/>
      <c r="CI8" s="568"/>
      <c r="CJ8" s="568"/>
      <c r="CK8" s="568"/>
      <c r="CL8" s="568"/>
      <c r="CM8" s="568"/>
      <c r="CN8" s="568"/>
      <c r="CO8" s="568"/>
      <c r="CP8" s="568"/>
      <c r="CQ8" s="569"/>
      <c r="CR8" s="570">
        <v>7313283</v>
      </c>
      <c r="CS8" s="393"/>
      <c r="CT8" s="393"/>
      <c r="CU8" s="393"/>
      <c r="CV8" s="393"/>
      <c r="CW8" s="393"/>
      <c r="CX8" s="393"/>
      <c r="CY8" s="571"/>
      <c r="CZ8" s="618">
        <v>29.8</v>
      </c>
      <c r="DA8" s="618"/>
      <c r="DB8" s="618"/>
      <c r="DC8" s="618"/>
      <c r="DD8" s="574">
        <v>69890</v>
      </c>
      <c r="DE8" s="393"/>
      <c r="DF8" s="393"/>
      <c r="DG8" s="393"/>
      <c r="DH8" s="393"/>
      <c r="DI8" s="393"/>
      <c r="DJ8" s="393"/>
      <c r="DK8" s="393"/>
      <c r="DL8" s="393"/>
      <c r="DM8" s="393"/>
      <c r="DN8" s="393"/>
      <c r="DO8" s="393"/>
      <c r="DP8" s="571"/>
      <c r="DQ8" s="574">
        <v>3710260</v>
      </c>
      <c r="DR8" s="393"/>
      <c r="DS8" s="393"/>
      <c r="DT8" s="393"/>
      <c r="DU8" s="393"/>
      <c r="DV8" s="393"/>
      <c r="DW8" s="393"/>
      <c r="DX8" s="393"/>
      <c r="DY8" s="393"/>
      <c r="DZ8" s="393"/>
      <c r="EA8" s="393"/>
      <c r="EB8" s="393"/>
      <c r="EC8" s="612"/>
    </row>
    <row r="9" spans="2:143" ht="11.25" customHeight="1">
      <c r="B9" s="567" t="s">
        <v>320</v>
      </c>
      <c r="C9" s="568"/>
      <c r="D9" s="568"/>
      <c r="E9" s="568"/>
      <c r="F9" s="568"/>
      <c r="G9" s="568"/>
      <c r="H9" s="568"/>
      <c r="I9" s="568"/>
      <c r="J9" s="568"/>
      <c r="K9" s="568"/>
      <c r="L9" s="568"/>
      <c r="M9" s="568"/>
      <c r="N9" s="568"/>
      <c r="O9" s="568"/>
      <c r="P9" s="568"/>
      <c r="Q9" s="569"/>
      <c r="R9" s="570">
        <v>5798</v>
      </c>
      <c r="S9" s="393"/>
      <c r="T9" s="393"/>
      <c r="U9" s="393"/>
      <c r="V9" s="393"/>
      <c r="W9" s="393"/>
      <c r="X9" s="393"/>
      <c r="Y9" s="571"/>
      <c r="Z9" s="618">
        <v>0</v>
      </c>
      <c r="AA9" s="618"/>
      <c r="AB9" s="618"/>
      <c r="AC9" s="618"/>
      <c r="AD9" s="619">
        <v>5798</v>
      </c>
      <c r="AE9" s="619"/>
      <c r="AF9" s="619"/>
      <c r="AG9" s="619"/>
      <c r="AH9" s="619"/>
      <c r="AI9" s="619"/>
      <c r="AJ9" s="619"/>
      <c r="AK9" s="619"/>
      <c r="AL9" s="572">
        <v>0</v>
      </c>
      <c r="AM9" s="341"/>
      <c r="AN9" s="341"/>
      <c r="AO9" s="620"/>
      <c r="AP9" s="567" t="s">
        <v>322</v>
      </c>
      <c r="AQ9" s="568"/>
      <c r="AR9" s="568"/>
      <c r="AS9" s="568"/>
      <c r="AT9" s="568"/>
      <c r="AU9" s="568"/>
      <c r="AV9" s="568"/>
      <c r="AW9" s="568"/>
      <c r="AX9" s="568"/>
      <c r="AY9" s="568"/>
      <c r="AZ9" s="568"/>
      <c r="BA9" s="568"/>
      <c r="BB9" s="568"/>
      <c r="BC9" s="568"/>
      <c r="BD9" s="568"/>
      <c r="BE9" s="568"/>
      <c r="BF9" s="569"/>
      <c r="BG9" s="570">
        <v>947146</v>
      </c>
      <c r="BH9" s="393"/>
      <c r="BI9" s="393"/>
      <c r="BJ9" s="393"/>
      <c r="BK9" s="393"/>
      <c r="BL9" s="393"/>
      <c r="BM9" s="393"/>
      <c r="BN9" s="571"/>
      <c r="BO9" s="618">
        <v>28.7</v>
      </c>
      <c r="BP9" s="618"/>
      <c r="BQ9" s="618"/>
      <c r="BR9" s="618"/>
      <c r="BS9" s="574" t="s">
        <v>136</v>
      </c>
      <c r="BT9" s="393"/>
      <c r="BU9" s="393"/>
      <c r="BV9" s="393"/>
      <c r="BW9" s="393"/>
      <c r="BX9" s="393"/>
      <c r="BY9" s="393"/>
      <c r="BZ9" s="393"/>
      <c r="CA9" s="393"/>
      <c r="CB9" s="612"/>
      <c r="CD9" s="567" t="s">
        <v>324</v>
      </c>
      <c r="CE9" s="568"/>
      <c r="CF9" s="568"/>
      <c r="CG9" s="568"/>
      <c r="CH9" s="568"/>
      <c r="CI9" s="568"/>
      <c r="CJ9" s="568"/>
      <c r="CK9" s="568"/>
      <c r="CL9" s="568"/>
      <c r="CM9" s="568"/>
      <c r="CN9" s="568"/>
      <c r="CO9" s="568"/>
      <c r="CP9" s="568"/>
      <c r="CQ9" s="569"/>
      <c r="CR9" s="570">
        <v>1208610</v>
      </c>
      <c r="CS9" s="393"/>
      <c r="CT9" s="393"/>
      <c r="CU9" s="393"/>
      <c r="CV9" s="393"/>
      <c r="CW9" s="393"/>
      <c r="CX9" s="393"/>
      <c r="CY9" s="571"/>
      <c r="CZ9" s="618">
        <v>4.9000000000000004</v>
      </c>
      <c r="DA9" s="618"/>
      <c r="DB9" s="618"/>
      <c r="DC9" s="618"/>
      <c r="DD9" s="574">
        <v>204135</v>
      </c>
      <c r="DE9" s="393"/>
      <c r="DF9" s="393"/>
      <c r="DG9" s="393"/>
      <c r="DH9" s="393"/>
      <c r="DI9" s="393"/>
      <c r="DJ9" s="393"/>
      <c r="DK9" s="393"/>
      <c r="DL9" s="393"/>
      <c r="DM9" s="393"/>
      <c r="DN9" s="393"/>
      <c r="DO9" s="393"/>
      <c r="DP9" s="571"/>
      <c r="DQ9" s="574">
        <v>862503</v>
      </c>
      <c r="DR9" s="393"/>
      <c r="DS9" s="393"/>
      <c r="DT9" s="393"/>
      <c r="DU9" s="393"/>
      <c r="DV9" s="393"/>
      <c r="DW9" s="393"/>
      <c r="DX9" s="393"/>
      <c r="DY9" s="393"/>
      <c r="DZ9" s="393"/>
      <c r="EA9" s="393"/>
      <c r="EB9" s="393"/>
      <c r="EC9" s="612"/>
    </row>
    <row r="10" spans="2:143" ht="11.25" customHeight="1">
      <c r="B10" s="567" t="s">
        <v>49</v>
      </c>
      <c r="C10" s="568"/>
      <c r="D10" s="568"/>
      <c r="E10" s="568"/>
      <c r="F10" s="568"/>
      <c r="G10" s="568"/>
      <c r="H10" s="568"/>
      <c r="I10" s="568"/>
      <c r="J10" s="568"/>
      <c r="K10" s="568"/>
      <c r="L10" s="568"/>
      <c r="M10" s="568"/>
      <c r="N10" s="568"/>
      <c r="O10" s="568"/>
      <c r="P10" s="568"/>
      <c r="Q10" s="569"/>
      <c r="R10" s="570" t="s">
        <v>136</v>
      </c>
      <c r="S10" s="393"/>
      <c r="T10" s="393"/>
      <c r="U10" s="393"/>
      <c r="V10" s="393"/>
      <c r="W10" s="393"/>
      <c r="X10" s="393"/>
      <c r="Y10" s="571"/>
      <c r="Z10" s="618" t="s">
        <v>136</v>
      </c>
      <c r="AA10" s="618"/>
      <c r="AB10" s="618"/>
      <c r="AC10" s="618"/>
      <c r="AD10" s="619" t="s">
        <v>136</v>
      </c>
      <c r="AE10" s="619"/>
      <c r="AF10" s="619"/>
      <c r="AG10" s="619"/>
      <c r="AH10" s="619"/>
      <c r="AI10" s="619"/>
      <c r="AJ10" s="619"/>
      <c r="AK10" s="619"/>
      <c r="AL10" s="572" t="s">
        <v>136</v>
      </c>
      <c r="AM10" s="341"/>
      <c r="AN10" s="341"/>
      <c r="AO10" s="620"/>
      <c r="AP10" s="567" t="s">
        <v>179</v>
      </c>
      <c r="AQ10" s="568"/>
      <c r="AR10" s="568"/>
      <c r="AS10" s="568"/>
      <c r="AT10" s="568"/>
      <c r="AU10" s="568"/>
      <c r="AV10" s="568"/>
      <c r="AW10" s="568"/>
      <c r="AX10" s="568"/>
      <c r="AY10" s="568"/>
      <c r="AZ10" s="568"/>
      <c r="BA10" s="568"/>
      <c r="BB10" s="568"/>
      <c r="BC10" s="568"/>
      <c r="BD10" s="568"/>
      <c r="BE10" s="568"/>
      <c r="BF10" s="569"/>
      <c r="BG10" s="570">
        <v>64715</v>
      </c>
      <c r="BH10" s="393"/>
      <c r="BI10" s="393"/>
      <c r="BJ10" s="393"/>
      <c r="BK10" s="393"/>
      <c r="BL10" s="393"/>
      <c r="BM10" s="393"/>
      <c r="BN10" s="571"/>
      <c r="BO10" s="618">
        <v>2</v>
      </c>
      <c r="BP10" s="618"/>
      <c r="BQ10" s="618"/>
      <c r="BR10" s="618"/>
      <c r="BS10" s="574" t="s">
        <v>136</v>
      </c>
      <c r="BT10" s="393"/>
      <c r="BU10" s="393"/>
      <c r="BV10" s="393"/>
      <c r="BW10" s="393"/>
      <c r="BX10" s="393"/>
      <c r="BY10" s="393"/>
      <c r="BZ10" s="393"/>
      <c r="CA10" s="393"/>
      <c r="CB10" s="612"/>
      <c r="CD10" s="567" t="s">
        <v>217</v>
      </c>
      <c r="CE10" s="568"/>
      <c r="CF10" s="568"/>
      <c r="CG10" s="568"/>
      <c r="CH10" s="568"/>
      <c r="CI10" s="568"/>
      <c r="CJ10" s="568"/>
      <c r="CK10" s="568"/>
      <c r="CL10" s="568"/>
      <c r="CM10" s="568"/>
      <c r="CN10" s="568"/>
      <c r="CO10" s="568"/>
      <c r="CP10" s="568"/>
      <c r="CQ10" s="569"/>
      <c r="CR10" s="570">
        <v>16400</v>
      </c>
      <c r="CS10" s="393"/>
      <c r="CT10" s="393"/>
      <c r="CU10" s="393"/>
      <c r="CV10" s="393"/>
      <c r="CW10" s="393"/>
      <c r="CX10" s="393"/>
      <c r="CY10" s="571"/>
      <c r="CZ10" s="618">
        <v>0.1</v>
      </c>
      <c r="DA10" s="618"/>
      <c r="DB10" s="618"/>
      <c r="DC10" s="618"/>
      <c r="DD10" s="574" t="s">
        <v>136</v>
      </c>
      <c r="DE10" s="393"/>
      <c r="DF10" s="393"/>
      <c r="DG10" s="393"/>
      <c r="DH10" s="393"/>
      <c r="DI10" s="393"/>
      <c r="DJ10" s="393"/>
      <c r="DK10" s="393"/>
      <c r="DL10" s="393"/>
      <c r="DM10" s="393"/>
      <c r="DN10" s="393"/>
      <c r="DO10" s="393"/>
      <c r="DP10" s="571"/>
      <c r="DQ10" s="574">
        <v>16400</v>
      </c>
      <c r="DR10" s="393"/>
      <c r="DS10" s="393"/>
      <c r="DT10" s="393"/>
      <c r="DU10" s="393"/>
      <c r="DV10" s="393"/>
      <c r="DW10" s="393"/>
      <c r="DX10" s="393"/>
      <c r="DY10" s="393"/>
      <c r="DZ10" s="393"/>
      <c r="EA10" s="393"/>
      <c r="EB10" s="393"/>
      <c r="EC10" s="612"/>
    </row>
    <row r="11" spans="2:143" ht="11.25" customHeight="1">
      <c r="B11" s="567" t="s">
        <v>326</v>
      </c>
      <c r="C11" s="568"/>
      <c r="D11" s="568"/>
      <c r="E11" s="568"/>
      <c r="F11" s="568"/>
      <c r="G11" s="568"/>
      <c r="H11" s="568"/>
      <c r="I11" s="568"/>
      <c r="J11" s="568"/>
      <c r="K11" s="568"/>
      <c r="L11" s="568"/>
      <c r="M11" s="568"/>
      <c r="N11" s="568"/>
      <c r="O11" s="568"/>
      <c r="P11" s="568"/>
      <c r="Q11" s="569"/>
      <c r="R11" s="570" t="s">
        <v>136</v>
      </c>
      <c r="S11" s="393"/>
      <c r="T11" s="393"/>
      <c r="U11" s="393"/>
      <c r="V11" s="393"/>
      <c r="W11" s="393"/>
      <c r="X11" s="393"/>
      <c r="Y11" s="571"/>
      <c r="Z11" s="618" t="s">
        <v>136</v>
      </c>
      <c r="AA11" s="618"/>
      <c r="AB11" s="618"/>
      <c r="AC11" s="618"/>
      <c r="AD11" s="619" t="s">
        <v>136</v>
      </c>
      <c r="AE11" s="619"/>
      <c r="AF11" s="619"/>
      <c r="AG11" s="619"/>
      <c r="AH11" s="619"/>
      <c r="AI11" s="619"/>
      <c r="AJ11" s="619"/>
      <c r="AK11" s="619"/>
      <c r="AL11" s="572" t="s">
        <v>136</v>
      </c>
      <c r="AM11" s="341"/>
      <c r="AN11" s="341"/>
      <c r="AO11" s="620"/>
      <c r="AP11" s="567" t="s">
        <v>327</v>
      </c>
      <c r="AQ11" s="568"/>
      <c r="AR11" s="568"/>
      <c r="AS11" s="568"/>
      <c r="AT11" s="568"/>
      <c r="AU11" s="568"/>
      <c r="AV11" s="568"/>
      <c r="AW11" s="568"/>
      <c r="AX11" s="568"/>
      <c r="AY11" s="568"/>
      <c r="AZ11" s="568"/>
      <c r="BA11" s="568"/>
      <c r="BB11" s="568"/>
      <c r="BC11" s="568"/>
      <c r="BD11" s="568"/>
      <c r="BE11" s="568"/>
      <c r="BF11" s="569"/>
      <c r="BG11" s="570">
        <v>148024</v>
      </c>
      <c r="BH11" s="393"/>
      <c r="BI11" s="393"/>
      <c r="BJ11" s="393"/>
      <c r="BK11" s="393"/>
      <c r="BL11" s="393"/>
      <c r="BM11" s="393"/>
      <c r="BN11" s="571"/>
      <c r="BO11" s="618">
        <v>4.5</v>
      </c>
      <c r="BP11" s="618"/>
      <c r="BQ11" s="618"/>
      <c r="BR11" s="618"/>
      <c r="BS11" s="574" t="s">
        <v>136</v>
      </c>
      <c r="BT11" s="393"/>
      <c r="BU11" s="393"/>
      <c r="BV11" s="393"/>
      <c r="BW11" s="393"/>
      <c r="BX11" s="393"/>
      <c r="BY11" s="393"/>
      <c r="BZ11" s="393"/>
      <c r="CA11" s="393"/>
      <c r="CB11" s="612"/>
      <c r="CD11" s="567" t="s">
        <v>330</v>
      </c>
      <c r="CE11" s="568"/>
      <c r="CF11" s="568"/>
      <c r="CG11" s="568"/>
      <c r="CH11" s="568"/>
      <c r="CI11" s="568"/>
      <c r="CJ11" s="568"/>
      <c r="CK11" s="568"/>
      <c r="CL11" s="568"/>
      <c r="CM11" s="568"/>
      <c r="CN11" s="568"/>
      <c r="CO11" s="568"/>
      <c r="CP11" s="568"/>
      <c r="CQ11" s="569"/>
      <c r="CR11" s="570">
        <v>2261697</v>
      </c>
      <c r="CS11" s="393"/>
      <c r="CT11" s="393"/>
      <c r="CU11" s="393"/>
      <c r="CV11" s="393"/>
      <c r="CW11" s="393"/>
      <c r="CX11" s="393"/>
      <c r="CY11" s="571"/>
      <c r="CZ11" s="618">
        <v>9.1999999999999993</v>
      </c>
      <c r="DA11" s="618"/>
      <c r="DB11" s="618"/>
      <c r="DC11" s="618"/>
      <c r="DD11" s="574">
        <v>976936</v>
      </c>
      <c r="DE11" s="393"/>
      <c r="DF11" s="393"/>
      <c r="DG11" s="393"/>
      <c r="DH11" s="393"/>
      <c r="DI11" s="393"/>
      <c r="DJ11" s="393"/>
      <c r="DK11" s="393"/>
      <c r="DL11" s="393"/>
      <c r="DM11" s="393"/>
      <c r="DN11" s="393"/>
      <c r="DO11" s="393"/>
      <c r="DP11" s="571"/>
      <c r="DQ11" s="574">
        <v>1201713</v>
      </c>
      <c r="DR11" s="393"/>
      <c r="DS11" s="393"/>
      <c r="DT11" s="393"/>
      <c r="DU11" s="393"/>
      <c r="DV11" s="393"/>
      <c r="DW11" s="393"/>
      <c r="DX11" s="393"/>
      <c r="DY11" s="393"/>
      <c r="DZ11" s="393"/>
      <c r="EA11" s="393"/>
      <c r="EB11" s="393"/>
      <c r="EC11" s="612"/>
    </row>
    <row r="12" spans="2:143" ht="11.25" customHeight="1">
      <c r="B12" s="567" t="s">
        <v>95</v>
      </c>
      <c r="C12" s="568"/>
      <c r="D12" s="568"/>
      <c r="E12" s="568"/>
      <c r="F12" s="568"/>
      <c r="G12" s="568"/>
      <c r="H12" s="568"/>
      <c r="I12" s="568"/>
      <c r="J12" s="568"/>
      <c r="K12" s="568"/>
      <c r="L12" s="568"/>
      <c r="M12" s="568"/>
      <c r="N12" s="568"/>
      <c r="O12" s="568"/>
      <c r="P12" s="568"/>
      <c r="Q12" s="569"/>
      <c r="R12" s="570">
        <v>632071</v>
      </c>
      <c r="S12" s="393"/>
      <c r="T12" s="393"/>
      <c r="U12" s="393"/>
      <c r="V12" s="393"/>
      <c r="W12" s="393"/>
      <c r="X12" s="393"/>
      <c r="Y12" s="571"/>
      <c r="Z12" s="618">
        <v>2.5</v>
      </c>
      <c r="AA12" s="618"/>
      <c r="AB12" s="618"/>
      <c r="AC12" s="618"/>
      <c r="AD12" s="619">
        <v>632071</v>
      </c>
      <c r="AE12" s="619"/>
      <c r="AF12" s="619"/>
      <c r="AG12" s="619"/>
      <c r="AH12" s="619"/>
      <c r="AI12" s="619"/>
      <c r="AJ12" s="619"/>
      <c r="AK12" s="619"/>
      <c r="AL12" s="572">
        <v>5</v>
      </c>
      <c r="AM12" s="341"/>
      <c r="AN12" s="341"/>
      <c r="AO12" s="620"/>
      <c r="AP12" s="567" t="s">
        <v>331</v>
      </c>
      <c r="AQ12" s="568"/>
      <c r="AR12" s="568"/>
      <c r="AS12" s="568"/>
      <c r="AT12" s="568"/>
      <c r="AU12" s="568"/>
      <c r="AV12" s="568"/>
      <c r="AW12" s="568"/>
      <c r="AX12" s="568"/>
      <c r="AY12" s="568"/>
      <c r="AZ12" s="568"/>
      <c r="BA12" s="568"/>
      <c r="BB12" s="568"/>
      <c r="BC12" s="568"/>
      <c r="BD12" s="568"/>
      <c r="BE12" s="568"/>
      <c r="BF12" s="569"/>
      <c r="BG12" s="570">
        <v>1734696</v>
      </c>
      <c r="BH12" s="393"/>
      <c r="BI12" s="393"/>
      <c r="BJ12" s="393"/>
      <c r="BK12" s="393"/>
      <c r="BL12" s="393"/>
      <c r="BM12" s="393"/>
      <c r="BN12" s="571"/>
      <c r="BO12" s="618">
        <v>52.5</v>
      </c>
      <c r="BP12" s="618"/>
      <c r="BQ12" s="618"/>
      <c r="BR12" s="618"/>
      <c r="BS12" s="574" t="s">
        <v>136</v>
      </c>
      <c r="BT12" s="393"/>
      <c r="BU12" s="393"/>
      <c r="BV12" s="393"/>
      <c r="BW12" s="393"/>
      <c r="BX12" s="393"/>
      <c r="BY12" s="393"/>
      <c r="BZ12" s="393"/>
      <c r="CA12" s="393"/>
      <c r="CB12" s="612"/>
      <c r="CD12" s="567" t="s">
        <v>79</v>
      </c>
      <c r="CE12" s="568"/>
      <c r="CF12" s="568"/>
      <c r="CG12" s="568"/>
      <c r="CH12" s="568"/>
      <c r="CI12" s="568"/>
      <c r="CJ12" s="568"/>
      <c r="CK12" s="568"/>
      <c r="CL12" s="568"/>
      <c r="CM12" s="568"/>
      <c r="CN12" s="568"/>
      <c r="CO12" s="568"/>
      <c r="CP12" s="568"/>
      <c r="CQ12" s="569"/>
      <c r="CR12" s="570">
        <v>2121676</v>
      </c>
      <c r="CS12" s="393"/>
      <c r="CT12" s="393"/>
      <c r="CU12" s="393"/>
      <c r="CV12" s="393"/>
      <c r="CW12" s="393"/>
      <c r="CX12" s="393"/>
      <c r="CY12" s="571"/>
      <c r="CZ12" s="618">
        <v>8.6</v>
      </c>
      <c r="DA12" s="618"/>
      <c r="DB12" s="618"/>
      <c r="DC12" s="618"/>
      <c r="DD12" s="574">
        <v>1437</v>
      </c>
      <c r="DE12" s="393"/>
      <c r="DF12" s="393"/>
      <c r="DG12" s="393"/>
      <c r="DH12" s="393"/>
      <c r="DI12" s="393"/>
      <c r="DJ12" s="393"/>
      <c r="DK12" s="393"/>
      <c r="DL12" s="393"/>
      <c r="DM12" s="393"/>
      <c r="DN12" s="393"/>
      <c r="DO12" s="393"/>
      <c r="DP12" s="571"/>
      <c r="DQ12" s="574">
        <v>489781</v>
      </c>
      <c r="DR12" s="393"/>
      <c r="DS12" s="393"/>
      <c r="DT12" s="393"/>
      <c r="DU12" s="393"/>
      <c r="DV12" s="393"/>
      <c r="DW12" s="393"/>
      <c r="DX12" s="393"/>
      <c r="DY12" s="393"/>
      <c r="DZ12" s="393"/>
      <c r="EA12" s="393"/>
      <c r="EB12" s="393"/>
      <c r="EC12" s="612"/>
    </row>
    <row r="13" spans="2:143" ht="11.25" customHeight="1">
      <c r="B13" s="567" t="s">
        <v>133</v>
      </c>
      <c r="C13" s="568"/>
      <c r="D13" s="568"/>
      <c r="E13" s="568"/>
      <c r="F13" s="568"/>
      <c r="G13" s="568"/>
      <c r="H13" s="568"/>
      <c r="I13" s="568"/>
      <c r="J13" s="568"/>
      <c r="K13" s="568"/>
      <c r="L13" s="568"/>
      <c r="M13" s="568"/>
      <c r="N13" s="568"/>
      <c r="O13" s="568"/>
      <c r="P13" s="568"/>
      <c r="Q13" s="569"/>
      <c r="R13" s="570" t="s">
        <v>136</v>
      </c>
      <c r="S13" s="393"/>
      <c r="T13" s="393"/>
      <c r="U13" s="393"/>
      <c r="V13" s="393"/>
      <c r="W13" s="393"/>
      <c r="X13" s="393"/>
      <c r="Y13" s="571"/>
      <c r="Z13" s="618" t="s">
        <v>136</v>
      </c>
      <c r="AA13" s="618"/>
      <c r="AB13" s="618"/>
      <c r="AC13" s="618"/>
      <c r="AD13" s="619" t="s">
        <v>136</v>
      </c>
      <c r="AE13" s="619"/>
      <c r="AF13" s="619"/>
      <c r="AG13" s="619"/>
      <c r="AH13" s="619"/>
      <c r="AI13" s="619"/>
      <c r="AJ13" s="619"/>
      <c r="AK13" s="619"/>
      <c r="AL13" s="572" t="s">
        <v>136</v>
      </c>
      <c r="AM13" s="341"/>
      <c r="AN13" s="341"/>
      <c r="AO13" s="620"/>
      <c r="AP13" s="567" t="s">
        <v>332</v>
      </c>
      <c r="AQ13" s="568"/>
      <c r="AR13" s="568"/>
      <c r="AS13" s="568"/>
      <c r="AT13" s="568"/>
      <c r="AU13" s="568"/>
      <c r="AV13" s="568"/>
      <c r="AW13" s="568"/>
      <c r="AX13" s="568"/>
      <c r="AY13" s="568"/>
      <c r="AZ13" s="568"/>
      <c r="BA13" s="568"/>
      <c r="BB13" s="568"/>
      <c r="BC13" s="568"/>
      <c r="BD13" s="568"/>
      <c r="BE13" s="568"/>
      <c r="BF13" s="569"/>
      <c r="BG13" s="570">
        <v>1719422</v>
      </c>
      <c r="BH13" s="393"/>
      <c r="BI13" s="393"/>
      <c r="BJ13" s="393"/>
      <c r="BK13" s="393"/>
      <c r="BL13" s="393"/>
      <c r="BM13" s="393"/>
      <c r="BN13" s="571"/>
      <c r="BO13" s="618">
        <v>52</v>
      </c>
      <c r="BP13" s="618"/>
      <c r="BQ13" s="618"/>
      <c r="BR13" s="618"/>
      <c r="BS13" s="574" t="s">
        <v>136</v>
      </c>
      <c r="BT13" s="393"/>
      <c r="BU13" s="393"/>
      <c r="BV13" s="393"/>
      <c r="BW13" s="393"/>
      <c r="BX13" s="393"/>
      <c r="BY13" s="393"/>
      <c r="BZ13" s="393"/>
      <c r="CA13" s="393"/>
      <c r="CB13" s="612"/>
      <c r="CD13" s="567" t="s">
        <v>334</v>
      </c>
      <c r="CE13" s="568"/>
      <c r="CF13" s="568"/>
      <c r="CG13" s="568"/>
      <c r="CH13" s="568"/>
      <c r="CI13" s="568"/>
      <c r="CJ13" s="568"/>
      <c r="CK13" s="568"/>
      <c r="CL13" s="568"/>
      <c r="CM13" s="568"/>
      <c r="CN13" s="568"/>
      <c r="CO13" s="568"/>
      <c r="CP13" s="568"/>
      <c r="CQ13" s="569"/>
      <c r="CR13" s="570">
        <v>1650395</v>
      </c>
      <c r="CS13" s="393"/>
      <c r="CT13" s="393"/>
      <c r="CU13" s="393"/>
      <c r="CV13" s="393"/>
      <c r="CW13" s="393"/>
      <c r="CX13" s="393"/>
      <c r="CY13" s="571"/>
      <c r="CZ13" s="618">
        <v>6.7</v>
      </c>
      <c r="DA13" s="618"/>
      <c r="DB13" s="618"/>
      <c r="DC13" s="618"/>
      <c r="DD13" s="574">
        <v>1054156</v>
      </c>
      <c r="DE13" s="393"/>
      <c r="DF13" s="393"/>
      <c r="DG13" s="393"/>
      <c r="DH13" s="393"/>
      <c r="DI13" s="393"/>
      <c r="DJ13" s="393"/>
      <c r="DK13" s="393"/>
      <c r="DL13" s="393"/>
      <c r="DM13" s="393"/>
      <c r="DN13" s="393"/>
      <c r="DO13" s="393"/>
      <c r="DP13" s="571"/>
      <c r="DQ13" s="574">
        <v>721362</v>
      </c>
      <c r="DR13" s="393"/>
      <c r="DS13" s="393"/>
      <c r="DT13" s="393"/>
      <c r="DU13" s="393"/>
      <c r="DV13" s="393"/>
      <c r="DW13" s="393"/>
      <c r="DX13" s="393"/>
      <c r="DY13" s="393"/>
      <c r="DZ13" s="393"/>
      <c r="EA13" s="393"/>
      <c r="EB13" s="393"/>
      <c r="EC13" s="612"/>
    </row>
    <row r="14" spans="2:143" ht="11.25" customHeight="1">
      <c r="B14" s="567" t="s">
        <v>335</v>
      </c>
      <c r="C14" s="568"/>
      <c r="D14" s="568"/>
      <c r="E14" s="568"/>
      <c r="F14" s="568"/>
      <c r="G14" s="568"/>
      <c r="H14" s="568"/>
      <c r="I14" s="568"/>
      <c r="J14" s="568"/>
      <c r="K14" s="568"/>
      <c r="L14" s="568"/>
      <c r="M14" s="568"/>
      <c r="N14" s="568"/>
      <c r="O14" s="568"/>
      <c r="P14" s="568"/>
      <c r="Q14" s="569"/>
      <c r="R14" s="570" t="s">
        <v>136</v>
      </c>
      <c r="S14" s="393"/>
      <c r="T14" s="393"/>
      <c r="U14" s="393"/>
      <c r="V14" s="393"/>
      <c r="W14" s="393"/>
      <c r="X14" s="393"/>
      <c r="Y14" s="571"/>
      <c r="Z14" s="618" t="s">
        <v>136</v>
      </c>
      <c r="AA14" s="618"/>
      <c r="AB14" s="618"/>
      <c r="AC14" s="618"/>
      <c r="AD14" s="619" t="s">
        <v>136</v>
      </c>
      <c r="AE14" s="619"/>
      <c r="AF14" s="619"/>
      <c r="AG14" s="619"/>
      <c r="AH14" s="619"/>
      <c r="AI14" s="619"/>
      <c r="AJ14" s="619"/>
      <c r="AK14" s="619"/>
      <c r="AL14" s="572" t="s">
        <v>136</v>
      </c>
      <c r="AM14" s="341"/>
      <c r="AN14" s="341"/>
      <c r="AO14" s="620"/>
      <c r="AP14" s="567" t="s">
        <v>205</v>
      </c>
      <c r="AQ14" s="568"/>
      <c r="AR14" s="568"/>
      <c r="AS14" s="568"/>
      <c r="AT14" s="568"/>
      <c r="AU14" s="568"/>
      <c r="AV14" s="568"/>
      <c r="AW14" s="568"/>
      <c r="AX14" s="568"/>
      <c r="AY14" s="568"/>
      <c r="AZ14" s="568"/>
      <c r="BA14" s="568"/>
      <c r="BB14" s="568"/>
      <c r="BC14" s="568"/>
      <c r="BD14" s="568"/>
      <c r="BE14" s="568"/>
      <c r="BF14" s="569"/>
      <c r="BG14" s="570">
        <v>164143</v>
      </c>
      <c r="BH14" s="393"/>
      <c r="BI14" s="393"/>
      <c r="BJ14" s="393"/>
      <c r="BK14" s="393"/>
      <c r="BL14" s="393"/>
      <c r="BM14" s="393"/>
      <c r="BN14" s="571"/>
      <c r="BO14" s="618">
        <v>5</v>
      </c>
      <c r="BP14" s="618"/>
      <c r="BQ14" s="618"/>
      <c r="BR14" s="618"/>
      <c r="BS14" s="574" t="s">
        <v>136</v>
      </c>
      <c r="BT14" s="393"/>
      <c r="BU14" s="393"/>
      <c r="BV14" s="393"/>
      <c r="BW14" s="393"/>
      <c r="BX14" s="393"/>
      <c r="BY14" s="393"/>
      <c r="BZ14" s="393"/>
      <c r="CA14" s="393"/>
      <c r="CB14" s="612"/>
      <c r="CD14" s="567" t="s">
        <v>336</v>
      </c>
      <c r="CE14" s="568"/>
      <c r="CF14" s="568"/>
      <c r="CG14" s="568"/>
      <c r="CH14" s="568"/>
      <c r="CI14" s="568"/>
      <c r="CJ14" s="568"/>
      <c r="CK14" s="568"/>
      <c r="CL14" s="568"/>
      <c r="CM14" s="568"/>
      <c r="CN14" s="568"/>
      <c r="CO14" s="568"/>
      <c r="CP14" s="568"/>
      <c r="CQ14" s="569"/>
      <c r="CR14" s="570">
        <v>654850</v>
      </c>
      <c r="CS14" s="393"/>
      <c r="CT14" s="393"/>
      <c r="CU14" s="393"/>
      <c r="CV14" s="393"/>
      <c r="CW14" s="393"/>
      <c r="CX14" s="393"/>
      <c r="CY14" s="571"/>
      <c r="CZ14" s="618">
        <v>2.7</v>
      </c>
      <c r="DA14" s="618"/>
      <c r="DB14" s="618"/>
      <c r="DC14" s="618"/>
      <c r="DD14" s="574">
        <v>36137</v>
      </c>
      <c r="DE14" s="393"/>
      <c r="DF14" s="393"/>
      <c r="DG14" s="393"/>
      <c r="DH14" s="393"/>
      <c r="DI14" s="393"/>
      <c r="DJ14" s="393"/>
      <c r="DK14" s="393"/>
      <c r="DL14" s="393"/>
      <c r="DM14" s="393"/>
      <c r="DN14" s="393"/>
      <c r="DO14" s="393"/>
      <c r="DP14" s="571"/>
      <c r="DQ14" s="574">
        <v>605977</v>
      </c>
      <c r="DR14" s="393"/>
      <c r="DS14" s="393"/>
      <c r="DT14" s="393"/>
      <c r="DU14" s="393"/>
      <c r="DV14" s="393"/>
      <c r="DW14" s="393"/>
      <c r="DX14" s="393"/>
      <c r="DY14" s="393"/>
      <c r="DZ14" s="393"/>
      <c r="EA14" s="393"/>
      <c r="EB14" s="393"/>
      <c r="EC14" s="612"/>
    </row>
    <row r="15" spans="2:143" ht="11.25" customHeight="1">
      <c r="B15" s="567" t="s">
        <v>337</v>
      </c>
      <c r="C15" s="568"/>
      <c r="D15" s="568"/>
      <c r="E15" s="568"/>
      <c r="F15" s="568"/>
      <c r="G15" s="568"/>
      <c r="H15" s="568"/>
      <c r="I15" s="568"/>
      <c r="J15" s="568"/>
      <c r="K15" s="568"/>
      <c r="L15" s="568"/>
      <c r="M15" s="568"/>
      <c r="N15" s="568"/>
      <c r="O15" s="568"/>
      <c r="P15" s="568"/>
      <c r="Q15" s="569"/>
      <c r="R15" s="570">
        <v>44182</v>
      </c>
      <c r="S15" s="393"/>
      <c r="T15" s="393"/>
      <c r="U15" s="393"/>
      <c r="V15" s="393"/>
      <c r="W15" s="393"/>
      <c r="X15" s="393"/>
      <c r="Y15" s="571"/>
      <c r="Z15" s="618">
        <v>0.2</v>
      </c>
      <c r="AA15" s="618"/>
      <c r="AB15" s="618"/>
      <c r="AC15" s="618"/>
      <c r="AD15" s="619">
        <v>44182</v>
      </c>
      <c r="AE15" s="619"/>
      <c r="AF15" s="619"/>
      <c r="AG15" s="619"/>
      <c r="AH15" s="619"/>
      <c r="AI15" s="619"/>
      <c r="AJ15" s="619"/>
      <c r="AK15" s="619"/>
      <c r="AL15" s="572">
        <v>0.3</v>
      </c>
      <c r="AM15" s="341"/>
      <c r="AN15" s="341"/>
      <c r="AO15" s="620"/>
      <c r="AP15" s="567" t="s">
        <v>339</v>
      </c>
      <c r="AQ15" s="568"/>
      <c r="AR15" s="568"/>
      <c r="AS15" s="568"/>
      <c r="AT15" s="568"/>
      <c r="AU15" s="568"/>
      <c r="AV15" s="568"/>
      <c r="AW15" s="568"/>
      <c r="AX15" s="568"/>
      <c r="AY15" s="568"/>
      <c r="AZ15" s="568"/>
      <c r="BA15" s="568"/>
      <c r="BB15" s="568"/>
      <c r="BC15" s="568"/>
      <c r="BD15" s="568"/>
      <c r="BE15" s="568"/>
      <c r="BF15" s="569"/>
      <c r="BG15" s="570">
        <v>191247</v>
      </c>
      <c r="BH15" s="393"/>
      <c r="BI15" s="393"/>
      <c r="BJ15" s="393"/>
      <c r="BK15" s="393"/>
      <c r="BL15" s="393"/>
      <c r="BM15" s="393"/>
      <c r="BN15" s="571"/>
      <c r="BO15" s="618">
        <v>5.8</v>
      </c>
      <c r="BP15" s="618"/>
      <c r="BQ15" s="618"/>
      <c r="BR15" s="618"/>
      <c r="BS15" s="574" t="s">
        <v>136</v>
      </c>
      <c r="BT15" s="393"/>
      <c r="BU15" s="393"/>
      <c r="BV15" s="393"/>
      <c r="BW15" s="393"/>
      <c r="BX15" s="393"/>
      <c r="BY15" s="393"/>
      <c r="BZ15" s="393"/>
      <c r="CA15" s="393"/>
      <c r="CB15" s="612"/>
      <c r="CD15" s="567" t="s">
        <v>340</v>
      </c>
      <c r="CE15" s="568"/>
      <c r="CF15" s="568"/>
      <c r="CG15" s="568"/>
      <c r="CH15" s="568"/>
      <c r="CI15" s="568"/>
      <c r="CJ15" s="568"/>
      <c r="CK15" s="568"/>
      <c r="CL15" s="568"/>
      <c r="CM15" s="568"/>
      <c r="CN15" s="568"/>
      <c r="CO15" s="568"/>
      <c r="CP15" s="568"/>
      <c r="CQ15" s="569"/>
      <c r="CR15" s="570">
        <v>1489870</v>
      </c>
      <c r="CS15" s="393"/>
      <c r="CT15" s="393"/>
      <c r="CU15" s="393"/>
      <c r="CV15" s="393"/>
      <c r="CW15" s="393"/>
      <c r="CX15" s="393"/>
      <c r="CY15" s="571"/>
      <c r="CZ15" s="618">
        <v>6.1</v>
      </c>
      <c r="DA15" s="618"/>
      <c r="DB15" s="618"/>
      <c r="DC15" s="618"/>
      <c r="DD15" s="574">
        <v>115625</v>
      </c>
      <c r="DE15" s="393"/>
      <c r="DF15" s="393"/>
      <c r="DG15" s="393"/>
      <c r="DH15" s="393"/>
      <c r="DI15" s="393"/>
      <c r="DJ15" s="393"/>
      <c r="DK15" s="393"/>
      <c r="DL15" s="393"/>
      <c r="DM15" s="393"/>
      <c r="DN15" s="393"/>
      <c r="DO15" s="393"/>
      <c r="DP15" s="571"/>
      <c r="DQ15" s="574">
        <v>1277326</v>
      </c>
      <c r="DR15" s="393"/>
      <c r="DS15" s="393"/>
      <c r="DT15" s="393"/>
      <c r="DU15" s="393"/>
      <c r="DV15" s="393"/>
      <c r="DW15" s="393"/>
      <c r="DX15" s="393"/>
      <c r="DY15" s="393"/>
      <c r="DZ15" s="393"/>
      <c r="EA15" s="393"/>
      <c r="EB15" s="393"/>
      <c r="EC15" s="612"/>
    </row>
    <row r="16" spans="2:143" ht="11.25" customHeight="1">
      <c r="B16" s="567" t="s">
        <v>308</v>
      </c>
      <c r="C16" s="568"/>
      <c r="D16" s="568"/>
      <c r="E16" s="568"/>
      <c r="F16" s="568"/>
      <c r="G16" s="568"/>
      <c r="H16" s="568"/>
      <c r="I16" s="568"/>
      <c r="J16" s="568"/>
      <c r="K16" s="568"/>
      <c r="L16" s="568"/>
      <c r="M16" s="568"/>
      <c r="N16" s="568"/>
      <c r="O16" s="568"/>
      <c r="P16" s="568"/>
      <c r="Q16" s="569"/>
      <c r="R16" s="570" t="s">
        <v>136</v>
      </c>
      <c r="S16" s="393"/>
      <c r="T16" s="393"/>
      <c r="U16" s="393"/>
      <c r="V16" s="393"/>
      <c r="W16" s="393"/>
      <c r="X16" s="393"/>
      <c r="Y16" s="571"/>
      <c r="Z16" s="618" t="s">
        <v>136</v>
      </c>
      <c r="AA16" s="618"/>
      <c r="AB16" s="618"/>
      <c r="AC16" s="618"/>
      <c r="AD16" s="619" t="s">
        <v>136</v>
      </c>
      <c r="AE16" s="619"/>
      <c r="AF16" s="619"/>
      <c r="AG16" s="619"/>
      <c r="AH16" s="619"/>
      <c r="AI16" s="619"/>
      <c r="AJ16" s="619"/>
      <c r="AK16" s="619"/>
      <c r="AL16" s="572" t="s">
        <v>136</v>
      </c>
      <c r="AM16" s="341"/>
      <c r="AN16" s="341"/>
      <c r="AO16" s="620"/>
      <c r="AP16" s="567" t="s">
        <v>341</v>
      </c>
      <c r="AQ16" s="568"/>
      <c r="AR16" s="568"/>
      <c r="AS16" s="568"/>
      <c r="AT16" s="568"/>
      <c r="AU16" s="568"/>
      <c r="AV16" s="568"/>
      <c r="AW16" s="568"/>
      <c r="AX16" s="568"/>
      <c r="AY16" s="568"/>
      <c r="AZ16" s="568"/>
      <c r="BA16" s="568"/>
      <c r="BB16" s="568"/>
      <c r="BC16" s="568"/>
      <c r="BD16" s="568"/>
      <c r="BE16" s="568"/>
      <c r="BF16" s="569"/>
      <c r="BG16" s="570" t="s">
        <v>136</v>
      </c>
      <c r="BH16" s="393"/>
      <c r="BI16" s="393"/>
      <c r="BJ16" s="393"/>
      <c r="BK16" s="393"/>
      <c r="BL16" s="393"/>
      <c r="BM16" s="393"/>
      <c r="BN16" s="571"/>
      <c r="BO16" s="618" t="s">
        <v>136</v>
      </c>
      <c r="BP16" s="618"/>
      <c r="BQ16" s="618"/>
      <c r="BR16" s="618"/>
      <c r="BS16" s="574" t="s">
        <v>136</v>
      </c>
      <c r="BT16" s="393"/>
      <c r="BU16" s="393"/>
      <c r="BV16" s="393"/>
      <c r="BW16" s="393"/>
      <c r="BX16" s="393"/>
      <c r="BY16" s="393"/>
      <c r="BZ16" s="393"/>
      <c r="CA16" s="393"/>
      <c r="CB16" s="612"/>
      <c r="CD16" s="567" t="s">
        <v>342</v>
      </c>
      <c r="CE16" s="568"/>
      <c r="CF16" s="568"/>
      <c r="CG16" s="568"/>
      <c r="CH16" s="568"/>
      <c r="CI16" s="568"/>
      <c r="CJ16" s="568"/>
      <c r="CK16" s="568"/>
      <c r="CL16" s="568"/>
      <c r="CM16" s="568"/>
      <c r="CN16" s="568"/>
      <c r="CO16" s="568"/>
      <c r="CP16" s="568"/>
      <c r="CQ16" s="569"/>
      <c r="CR16" s="570">
        <v>1908716</v>
      </c>
      <c r="CS16" s="393"/>
      <c r="CT16" s="393"/>
      <c r="CU16" s="393"/>
      <c r="CV16" s="393"/>
      <c r="CW16" s="393"/>
      <c r="CX16" s="393"/>
      <c r="CY16" s="571"/>
      <c r="CZ16" s="618">
        <v>7.8</v>
      </c>
      <c r="DA16" s="618"/>
      <c r="DB16" s="618"/>
      <c r="DC16" s="618"/>
      <c r="DD16" s="574" t="s">
        <v>136</v>
      </c>
      <c r="DE16" s="393"/>
      <c r="DF16" s="393"/>
      <c r="DG16" s="393"/>
      <c r="DH16" s="393"/>
      <c r="DI16" s="393"/>
      <c r="DJ16" s="393"/>
      <c r="DK16" s="393"/>
      <c r="DL16" s="393"/>
      <c r="DM16" s="393"/>
      <c r="DN16" s="393"/>
      <c r="DO16" s="393"/>
      <c r="DP16" s="571"/>
      <c r="DQ16" s="574">
        <v>230313</v>
      </c>
      <c r="DR16" s="393"/>
      <c r="DS16" s="393"/>
      <c r="DT16" s="393"/>
      <c r="DU16" s="393"/>
      <c r="DV16" s="393"/>
      <c r="DW16" s="393"/>
      <c r="DX16" s="393"/>
      <c r="DY16" s="393"/>
      <c r="DZ16" s="393"/>
      <c r="EA16" s="393"/>
      <c r="EB16" s="393"/>
      <c r="EC16" s="612"/>
    </row>
    <row r="17" spans="2:133" ht="11.25" customHeight="1">
      <c r="B17" s="567" t="s">
        <v>151</v>
      </c>
      <c r="C17" s="568"/>
      <c r="D17" s="568"/>
      <c r="E17" s="568"/>
      <c r="F17" s="568"/>
      <c r="G17" s="568"/>
      <c r="H17" s="568"/>
      <c r="I17" s="568"/>
      <c r="J17" s="568"/>
      <c r="K17" s="568"/>
      <c r="L17" s="568"/>
      <c r="M17" s="568"/>
      <c r="N17" s="568"/>
      <c r="O17" s="568"/>
      <c r="P17" s="568"/>
      <c r="Q17" s="569"/>
      <c r="R17" s="570">
        <v>11166</v>
      </c>
      <c r="S17" s="393"/>
      <c r="T17" s="393"/>
      <c r="U17" s="393"/>
      <c r="V17" s="393"/>
      <c r="W17" s="393"/>
      <c r="X17" s="393"/>
      <c r="Y17" s="571"/>
      <c r="Z17" s="618">
        <v>0</v>
      </c>
      <c r="AA17" s="618"/>
      <c r="AB17" s="618"/>
      <c r="AC17" s="618"/>
      <c r="AD17" s="619">
        <v>11166</v>
      </c>
      <c r="AE17" s="619"/>
      <c r="AF17" s="619"/>
      <c r="AG17" s="619"/>
      <c r="AH17" s="619"/>
      <c r="AI17" s="619"/>
      <c r="AJ17" s="619"/>
      <c r="AK17" s="619"/>
      <c r="AL17" s="572">
        <v>0.1</v>
      </c>
      <c r="AM17" s="341"/>
      <c r="AN17" s="341"/>
      <c r="AO17" s="620"/>
      <c r="AP17" s="567" t="s">
        <v>343</v>
      </c>
      <c r="AQ17" s="568"/>
      <c r="AR17" s="568"/>
      <c r="AS17" s="568"/>
      <c r="AT17" s="568"/>
      <c r="AU17" s="568"/>
      <c r="AV17" s="568"/>
      <c r="AW17" s="568"/>
      <c r="AX17" s="568"/>
      <c r="AY17" s="568"/>
      <c r="AZ17" s="568"/>
      <c r="BA17" s="568"/>
      <c r="BB17" s="568"/>
      <c r="BC17" s="568"/>
      <c r="BD17" s="568"/>
      <c r="BE17" s="568"/>
      <c r="BF17" s="569"/>
      <c r="BG17" s="570" t="s">
        <v>136</v>
      </c>
      <c r="BH17" s="393"/>
      <c r="BI17" s="393"/>
      <c r="BJ17" s="393"/>
      <c r="BK17" s="393"/>
      <c r="BL17" s="393"/>
      <c r="BM17" s="393"/>
      <c r="BN17" s="571"/>
      <c r="BO17" s="618" t="s">
        <v>136</v>
      </c>
      <c r="BP17" s="618"/>
      <c r="BQ17" s="618"/>
      <c r="BR17" s="618"/>
      <c r="BS17" s="574" t="s">
        <v>136</v>
      </c>
      <c r="BT17" s="393"/>
      <c r="BU17" s="393"/>
      <c r="BV17" s="393"/>
      <c r="BW17" s="393"/>
      <c r="BX17" s="393"/>
      <c r="BY17" s="393"/>
      <c r="BZ17" s="393"/>
      <c r="CA17" s="393"/>
      <c r="CB17" s="612"/>
      <c r="CD17" s="567" t="s">
        <v>345</v>
      </c>
      <c r="CE17" s="568"/>
      <c r="CF17" s="568"/>
      <c r="CG17" s="568"/>
      <c r="CH17" s="568"/>
      <c r="CI17" s="568"/>
      <c r="CJ17" s="568"/>
      <c r="CK17" s="568"/>
      <c r="CL17" s="568"/>
      <c r="CM17" s="568"/>
      <c r="CN17" s="568"/>
      <c r="CO17" s="568"/>
      <c r="CP17" s="568"/>
      <c r="CQ17" s="569"/>
      <c r="CR17" s="570">
        <v>3228294</v>
      </c>
      <c r="CS17" s="393"/>
      <c r="CT17" s="393"/>
      <c r="CU17" s="393"/>
      <c r="CV17" s="393"/>
      <c r="CW17" s="393"/>
      <c r="CX17" s="393"/>
      <c r="CY17" s="571"/>
      <c r="CZ17" s="618">
        <v>13.1</v>
      </c>
      <c r="DA17" s="618"/>
      <c r="DB17" s="618"/>
      <c r="DC17" s="618"/>
      <c r="DD17" s="574" t="s">
        <v>136</v>
      </c>
      <c r="DE17" s="393"/>
      <c r="DF17" s="393"/>
      <c r="DG17" s="393"/>
      <c r="DH17" s="393"/>
      <c r="DI17" s="393"/>
      <c r="DJ17" s="393"/>
      <c r="DK17" s="393"/>
      <c r="DL17" s="393"/>
      <c r="DM17" s="393"/>
      <c r="DN17" s="393"/>
      <c r="DO17" s="393"/>
      <c r="DP17" s="571"/>
      <c r="DQ17" s="574">
        <v>3181126</v>
      </c>
      <c r="DR17" s="393"/>
      <c r="DS17" s="393"/>
      <c r="DT17" s="393"/>
      <c r="DU17" s="393"/>
      <c r="DV17" s="393"/>
      <c r="DW17" s="393"/>
      <c r="DX17" s="393"/>
      <c r="DY17" s="393"/>
      <c r="DZ17" s="393"/>
      <c r="EA17" s="393"/>
      <c r="EB17" s="393"/>
      <c r="EC17" s="612"/>
    </row>
    <row r="18" spans="2:133" ht="11.25" customHeight="1">
      <c r="B18" s="567" t="s">
        <v>328</v>
      </c>
      <c r="C18" s="568"/>
      <c r="D18" s="568"/>
      <c r="E18" s="568"/>
      <c r="F18" s="568"/>
      <c r="G18" s="568"/>
      <c r="H18" s="568"/>
      <c r="I18" s="568"/>
      <c r="J18" s="568"/>
      <c r="K18" s="568"/>
      <c r="L18" s="568"/>
      <c r="M18" s="568"/>
      <c r="N18" s="568"/>
      <c r="O18" s="568"/>
      <c r="P18" s="568"/>
      <c r="Q18" s="569"/>
      <c r="R18" s="570">
        <v>8954329</v>
      </c>
      <c r="S18" s="393"/>
      <c r="T18" s="393"/>
      <c r="U18" s="393"/>
      <c r="V18" s="393"/>
      <c r="W18" s="393"/>
      <c r="X18" s="393"/>
      <c r="Y18" s="571"/>
      <c r="Z18" s="618">
        <v>35.299999999999997</v>
      </c>
      <c r="AA18" s="618"/>
      <c r="AB18" s="618"/>
      <c r="AC18" s="618"/>
      <c r="AD18" s="619">
        <v>8274073</v>
      </c>
      <c r="AE18" s="619"/>
      <c r="AF18" s="619"/>
      <c r="AG18" s="619"/>
      <c r="AH18" s="619"/>
      <c r="AI18" s="619"/>
      <c r="AJ18" s="619"/>
      <c r="AK18" s="619"/>
      <c r="AL18" s="572">
        <v>65.5</v>
      </c>
      <c r="AM18" s="341"/>
      <c r="AN18" s="341"/>
      <c r="AO18" s="620"/>
      <c r="AP18" s="567" t="s">
        <v>91</v>
      </c>
      <c r="AQ18" s="568"/>
      <c r="AR18" s="568"/>
      <c r="AS18" s="568"/>
      <c r="AT18" s="568"/>
      <c r="AU18" s="568"/>
      <c r="AV18" s="568"/>
      <c r="AW18" s="568"/>
      <c r="AX18" s="568"/>
      <c r="AY18" s="568"/>
      <c r="AZ18" s="568"/>
      <c r="BA18" s="568"/>
      <c r="BB18" s="568"/>
      <c r="BC18" s="568"/>
      <c r="BD18" s="568"/>
      <c r="BE18" s="568"/>
      <c r="BF18" s="569"/>
      <c r="BG18" s="570" t="s">
        <v>136</v>
      </c>
      <c r="BH18" s="393"/>
      <c r="BI18" s="393"/>
      <c r="BJ18" s="393"/>
      <c r="BK18" s="393"/>
      <c r="BL18" s="393"/>
      <c r="BM18" s="393"/>
      <c r="BN18" s="571"/>
      <c r="BO18" s="618" t="s">
        <v>136</v>
      </c>
      <c r="BP18" s="618"/>
      <c r="BQ18" s="618"/>
      <c r="BR18" s="618"/>
      <c r="BS18" s="574" t="s">
        <v>136</v>
      </c>
      <c r="BT18" s="393"/>
      <c r="BU18" s="393"/>
      <c r="BV18" s="393"/>
      <c r="BW18" s="393"/>
      <c r="BX18" s="393"/>
      <c r="BY18" s="393"/>
      <c r="BZ18" s="393"/>
      <c r="CA18" s="393"/>
      <c r="CB18" s="612"/>
      <c r="CD18" s="567" t="s">
        <v>346</v>
      </c>
      <c r="CE18" s="568"/>
      <c r="CF18" s="568"/>
      <c r="CG18" s="568"/>
      <c r="CH18" s="568"/>
      <c r="CI18" s="568"/>
      <c r="CJ18" s="568"/>
      <c r="CK18" s="568"/>
      <c r="CL18" s="568"/>
      <c r="CM18" s="568"/>
      <c r="CN18" s="568"/>
      <c r="CO18" s="568"/>
      <c r="CP18" s="568"/>
      <c r="CQ18" s="569"/>
      <c r="CR18" s="570" t="s">
        <v>136</v>
      </c>
      <c r="CS18" s="393"/>
      <c r="CT18" s="393"/>
      <c r="CU18" s="393"/>
      <c r="CV18" s="393"/>
      <c r="CW18" s="393"/>
      <c r="CX18" s="393"/>
      <c r="CY18" s="571"/>
      <c r="CZ18" s="618" t="s">
        <v>136</v>
      </c>
      <c r="DA18" s="618"/>
      <c r="DB18" s="618"/>
      <c r="DC18" s="618"/>
      <c r="DD18" s="574" t="s">
        <v>136</v>
      </c>
      <c r="DE18" s="393"/>
      <c r="DF18" s="393"/>
      <c r="DG18" s="393"/>
      <c r="DH18" s="393"/>
      <c r="DI18" s="393"/>
      <c r="DJ18" s="393"/>
      <c r="DK18" s="393"/>
      <c r="DL18" s="393"/>
      <c r="DM18" s="393"/>
      <c r="DN18" s="393"/>
      <c r="DO18" s="393"/>
      <c r="DP18" s="571"/>
      <c r="DQ18" s="574" t="s">
        <v>136</v>
      </c>
      <c r="DR18" s="393"/>
      <c r="DS18" s="393"/>
      <c r="DT18" s="393"/>
      <c r="DU18" s="393"/>
      <c r="DV18" s="393"/>
      <c r="DW18" s="393"/>
      <c r="DX18" s="393"/>
      <c r="DY18" s="393"/>
      <c r="DZ18" s="393"/>
      <c r="EA18" s="393"/>
      <c r="EB18" s="393"/>
      <c r="EC18" s="612"/>
    </row>
    <row r="19" spans="2:133" ht="11.25" customHeight="1">
      <c r="B19" s="567" t="s">
        <v>289</v>
      </c>
      <c r="C19" s="568"/>
      <c r="D19" s="568"/>
      <c r="E19" s="568"/>
      <c r="F19" s="568"/>
      <c r="G19" s="568"/>
      <c r="H19" s="568"/>
      <c r="I19" s="568"/>
      <c r="J19" s="568"/>
      <c r="K19" s="568"/>
      <c r="L19" s="568"/>
      <c r="M19" s="568"/>
      <c r="N19" s="568"/>
      <c r="O19" s="568"/>
      <c r="P19" s="568"/>
      <c r="Q19" s="569"/>
      <c r="R19" s="570">
        <v>8274073</v>
      </c>
      <c r="S19" s="393"/>
      <c r="T19" s="393"/>
      <c r="U19" s="393"/>
      <c r="V19" s="393"/>
      <c r="W19" s="393"/>
      <c r="X19" s="393"/>
      <c r="Y19" s="571"/>
      <c r="Z19" s="618">
        <v>32.6</v>
      </c>
      <c r="AA19" s="618"/>
      <c r="AB19" s="618"/>
      <c r="AC19" s="618"/>
      <c r="AD19" s="619">
        <v>8274073</v>
      </c>
      <c r="AE19" s="619"/>
      <c r="AF19" s="619"/>
      <c r="AG19" s="619"/>
      <c r="AH19" s="619"/>
      <c r="AI19" s="619"/>
      <c r="AJ19" s="619"/>
      <c r="AK19" s="619"/>
      <c r="AL19" s="572">
        <v>65.5</v>
      </c>
      <c r="AM19" s="341"/>
      <c r="AN19" s="341"/>
      <c r="AO19" s="620"/>
      <c r="AP19" s="567" t="s">
        <v>347</v>
      </c>
      <c r="AQ19" s="568"/>
      <c r="AR19" s="568"/>
      <c r="AS19" s="568"/>
      <c r="AT19" s="568"/>
      <c r="AU19" s="568"/>
      <c r="AV19" s="568"/>
      <c r="AW19" s="568"/>
      <c r="AX19" s="568"/>
      <c r="AY19" s="568"/>
      <c r="AZ19" s="568"/>
      <c r="BA19" s="568"/>
      <c r="BB19" s="568"/>
      <c r="BC19" s="568"/>
      <c r="BD19" s="568"/>
      <c r="BE19" s="568"/>
      <c r="BF19" s="569"/>
      <c r="BG19" s="570" t="s">
        <v>136</v>
      </c>
      <c r="BH19" s="393"/>
      <c r="BI19" s="393"/>
      <c r="BJ19" s="393"/>
      <c r="BK19" s="393"/>
      <c r="BL19" s="393"/>
      <c r="BM19" s="393"/>
      <c r="BN19" s="571"/>
      <c r="BO19" s="618" t="s">
        <v>136</v>
      </c>
      <c r="BP19" s="618"/>
      <c r="BQ19" s="618"/>
      <c r="BR19" s="618"/>
      <c r="BS19" s="574" t="s">
        <v>136</v>
      </c>
      <c r="BT19" s="393"/>
      <c r="BU19" s="393"/>
      <c r="BV19" s="393"/>
      <c r="BW19" s="393"/>
      <c r="BX19" s="393"/>
      <c r="BY19" s="393"/>
      <c r="BZ19" s="393"/>
      <c r="CA19" s="393"/>
      <c r="CB19" s="612"/>
      <c r="CD19" s="567" t="s">
        <v>348</v>
      </c>
      <c r="CE19" s="568"/>
      <c r="CF19" s="568"/>
      <c r="CG19" s="568"/>
      <c r="CH19" s="568"/>
      <c r="CI19" s="568"/>
      <c r="CJ19" s="568"/>
      <c r="CK19" s="568"/>
      <c r="CL19" s="568"/>
      <c r="CM19" s="568"/>
      <c r="CN19" s="568"/>
      <c r="CO19" s="568"/>
      <c r="CP19" s="568"/>
      <c r="CQ19" s="569"/>
      <c r="CR19" s="570" t="s">
        <v>136</v>
      </c>
      <c r="CS19" s="393"/>
      <c r="CT19" s="393"/>
      <c r="CU19" s="393"/>
      <c r="CV19" s="393"/>
      <c r="CW19" s="393"/>
      <c r="CX19" s="393"/>
      <c r="CY19" s="571"/>
      <c r="CZ19" s="618" t="s">
        <v>136</v>
      </c>
      <c r="DA19" s="618"/>
      <c r="DB19" s="618"/>
      <c r="DC19" s="618"/>
      <c r="DD19" s="574" t="s">
        <v>136</v>
      </c>
      <c r="DE19" s="393"/>
      <c r="DF19" s="393"/>
      <c r="DG19" s="393"/>
      <c r="DH19" s="393"/>
      <c r="DI19" s="393"/>
      <c r="DJ19" s="393"/>
      <c r="DK19" s="393"/>
      <c r="DL19" s="393"/>
      <c r="DM19" s="393"/>
      <c r="DN19" s="393"/>
      <c r="DO19" s="393"/>
      <c r="DP19" s="571"/>
      <c r="DQ19" s="574" t="s">
        <v>136</v>
      </c>
      <c r="DR19" s="393"/>
      <c r="DS19" s="393"/>
      <c r="DT19" s="393"/>
      <c r="DU19" s="393"/>
      <c r="DV19" s="393"/>
      <c r="DW19" s="393"/>
      <c r="DX19" s="393"/>
      <c r="DY19" s="393"/>
      <c r="DZ19" s="393"/>
      <c r="EA19" s="393"/>
      <c r="EB19" s="393"/>
      <c r="EC19" s="612"/>
    </row>
    <row r="20" spans="2:133" ht="11.25" customHeight="1">
      <c r="B20" s="567" t="s">
        <v>286</v>
      </c>
      <c r="C20" s="568"/>
      <c r="D20" s="568"/>
      <c r="E20" s="568"/>
      <c r="F20" s="568"/>
      <c r="G20" s="568"/>
      <c r="H20" s="568"/>
      <c r="I20" s="568"/>
      <c r="J20" s="568"/>
      <c r="K20" s="568"/>
      <c r="L20" s="568"/>
      <c r="M20" s="568"/>
      <c r="N20" s="568"/>
      <c r="O20" s="568"/>
      <c r="P20" s="568"/>
      <c r="Q20" s="569"/>
      <c r="R20" s="570">
        <v>680256</v>
      </c>
      <c r="S20" s="393"/>
      <c r="T20" s="393"/>
      <c r="U20" s="393"/>
      <c r="V20" s="393"/>
      <c r="W20" s="393"/>
      <c r="X20" s="393"/>
      <c r="Y20" s="571"/>
      <c r="Z20" s="618">
        <v>2.7</v>
      </c>
      <c r="AA20" s="618"/>
      <c r="AB20" s="618"/>
      <c r="AC20" s="618"/>
      <c r="AD20" s="619" t="s">
        <v>136</v>
      </c>
      <c r="AE20" s="619"/>
      <c r="AF20" s="619"/>
      <c r="AG20" s="619"/>
      <c r="AH20" s="619"/>
      <c r="AI20" s="619"/>
      <c r="AJ20" s="619"/>
      <c r="AK20" s="619"/>
      <c r="AL20" s="572" t="s">
        <v>136</v>
      </c>
      <c r="AM20" s="341"/>
      <c r="AN20" s="341"/>
      <c r="AO20" s="620"/>
      <c r="AP20" s="567" t="s">
        <v>349</v>
      </c>
      <c r="AQ20" s="568"/>
      <c r="AR20" s="568"/>
      <c r="AS20" s="568"/>
      <c r="AT20" s="568"/>
      <c r="AU20" s="568"/>
      <c r="AV20" s="568"/>
      <c r="AW20" s="568"/>
      <c r="AX20" s="568"/>
      <c r="AY20" s="568"/>
      <c r="AZ20" s="568"/>
      <c r="BA20" s="568"/>
      <c r="BB20" s="568"/>
      <c r="BC20" s="568"/>
      <c r="BD20" s="568"/>
      <c r="BE20" s="568"/>
      <c r="BF20" s="569"/>
      <c r="BG20" s="570" t="s">
        <v>136</v>
      </c>
      <c r="BH20" s="393"/>
      <c r="BI20" s="393"/>
      <c r="BJ20" s="393"/>
      <c r="BK20" s="393"/>
      <c r="BL20" s="393"/>
      <c r="BM20" s="393"/>
      <c r="BN20" s="571"/>
      <c r="BO20" s="618" t="s">
        <v>136</v>
      </c>
      <c r="BP20" s="618"/>
      <c r="BQ20" s="618"/>
      <c r="BR20" s="618"/>
      <c r="BS20" s="574" t="s">
        <v>136</v>
      </c>
      <c r="BT20" s="393"/>
      <c r="BU20" s="393"/>
      <c r="BV20" s="393"/>
      <c r="BW20" s="393"/>
      <c r="BX20" s="393"/>
      <c r="BY20" s="393"/>
      <c r="BZ20" s="393"/>
      <c r="CA20" s="393"/>
      <c r="CB20" s="612"/>
      <c r="CD20" s="567" t="s">
        <v>51</v>
      </c>
      <c r="CE20" s="568"/>
      <c r="CF20" s="568"/>
      <c r="CG20" s="568"/>
      <c r="CH20" s="568"/>
      <c r="CI20" s="568"/>
      <c r="CJ20" s="568"/>
      <c r="CK20" s="568"/>
      <c r="CL20" s="568"/>
      <c r="CM20" s="568"/>
      <c r="CN20" s="568"/>
      <c r="CO20" s="568"/>
      <c r="CP20" s="568"/>
      <c r="CQ20" s="569"/>
      <c r="CR20" s="570">
        <v>24569502</v>
      </c>
      <c r="CS20" s="393"/>
      <c r="CT20" s="393"/>
      <c r="CU20" s="393"/>
      <c r="CV20" s="393"/>
      <c r="CW20" s="393"/>
      <c r="CX20" s="393"/>
      <c r="CY20" s="571"/>
      <c r="CZ20" s="618">
        <v>100</v>
      </c>
      <c r="DA20" s="618"/>
      <c r="DB20" s="618"/>
      <c r="DC20" s="618"/>
      <c r="DD20" s="574">
        <v>2578141</v>
      </c>
      <c r="DE20" s="393"/>
      <c r="DF20" s="393"/>
      <c r="DG20" s="393"/>
      <c r="DH20" s="393"/>
      <c r="DI20" s="393"/>
      <c r="DJ20" s="393"/>
      <c r="DK20" s="393"/>
      <c r="DL20" s="393"/>
      <c r="DM20" s="393"/>
      <c r="DN20" s="393"/>
      <c r="DO20" s="393"/>
      <c r="DP20" s="571"/>
      <c r="DQ20" s="574">
        <v>14524006</v>
      </c>
      <c r="DR20" s="393"/>
      <c r="DS20" s="393"/>
      <c r="DT20" s="393"/>
      <c r="DU20" s="393"/>
      <c r="DV20" s="393"/>
      <c r="DW20" s="393"/>
      <c r="DX20" s="393"/>
      <c r="DY20" s="393"/>
      <c r="DZ20" s="393"/>
      <c r="EA20" s="393"/>
      <c r="EB20" s="393"/>
      <c r="EC20" s="612"/>
    </row>
    <row r="21" spans="2:133" ht="11.25" customHeight="1">
      <c r="B21" s="567" t="s">
        <v>351</v>
      </c>
      <c r="C21" s="568"/>
      <c r="D21" s="568"/>
      <c r="E21" s="568"/>
      <c r="F21" s="568"/>
      <c r="G21" s="568"/>
      <c r="H21" s="568"/>
      <c r="I21" s="568"/>
      <c r="J21" s="568"/>
      <c r="K21" s="568"/>
      <c r="L21" s="568"/>
      <c r="M21" s="568"/>
      <c r="N21" s="568"/>
      <c r="O21" s="568"/>
      <c r="P21" s="568"/>
      <c r="Q21" s="569"/>
      <c r="R21" s="570" t="s">
        <v>136</v>
      </c>
      <c r="S21" s="393"/>
      <c r="T21" s="393"/>
      <c r="U21" s="393"/>
      <c r="V21" s="393"/>
      <c r="W21" s="393"/>
      <c r="X21" s="393"/>
      <c r="Y21" s="571"/>
      <c r="Z21" s="618" t="s">
        <v>136</v>
      </c>
      <c r="AA21" s="618"/>
      <c r="AB21" s="618"/>
      <c r="AC21" s="618"/>
      <c r="AD21" s="619" t="s">
        <v>136</v>
      </c>
      <c r="AE21" s="619"/>
      <c r="AF21" s="619"/>
      <c r="AG21" s="619"/>
      <c r="AH21" s="619"/>
      <c r="AI21" s="619"/>
      <c r="AJ21" s="619"/>
      <c r="AK21" s="619"/>
      <c r="AL21" s="572" t="s">
        <v>136</v>
      </c>
      <c r="AM21" s="341"/>
      <c r="AN21" s="341"/>
      <c r="AO21" s="620"/>
      <c r="AP21" s="646" t="s">
        <v>352</v>
      </c>
      <c r="AQ21" s="649"/>
      <c r="AR21" s="649"/>
      <c r="AS21" s="649"/>
      <c r="AT21" s="649"/>
      <c r="AU21" s="649"/>
      <c r="AV21" s="649"/>
      <c r="AW21" s="649"/>
      <c r="AX21" s="649"/>
      <c r="AY21" s="649"/>
      <c r="AZ21" s="649"/>
      <c r="BA21" s="649"/>
      <c r="BB21" s="649"/>
      <c r="BC21" s="649"/>
      <c r="BD21" s="649"/>
      <c r="BE21" s="649"/>
      <c r="BF21" s="648"/>
      <c r="BG21" s="570" t="s">
        <v>136</v>
      </c>
      <c r="BH21" s="393"/>
      <c r="BI21" s="393"/>
      <c r="BJ21" s="393"/>
      <c r="BK21" s="393"/>
      <c r="BL21" s="393"/>
      <c r="BM21" s="393"/>
      <c r="BN21" s="571"/>
      <c r="BO21" s="618" t="s">
        <v>136</v>
      </c>
      <c r="BP21" s="618"/>
      <c r="BQ21" s="618"/>
      <c r="BR21" s="618"/>
      <c r="BS21" s="574" t="s">
        <v>136</v>
      </c>
      <c r="BT21" s="393"/>
      <c r="BU21" s="393"/>
      <c r="BV21" s="393"/>
      <c r="BW21" s="393"/>
      <c r="BX21" s="393"/>
      <c r="BY21" s="393"/>
      <c r="BZ21" s="393"/>
      <c r="CA21" s="393"/>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c r="B22" s="567" t="s">
        <v>71</v>
      </c>
      <c r="C22" s="568"/>
      <c r="D22" s="568"/>
      <c r="E22" s="568"/>
      <c r="F22" s="568"/>
      <c r="G22" s="568"/>
      <c r="H22" s="568"/>
      <c r="I22" s="568"/>
      <c r="J22" s="568"/>
      <c r="K22" s="568"/>
      <c r="L22" s="568"/>
      <c r="M22" s="568"/>
      <c r="N22" s="568"/>
      <c r="O22" s="568"/>
      <c r="P22" s="568"/>
      <c r="Q22" s="569"/>
      <c r="R22" s="570">
        <v>13217739</v>
      </c>
      <c r="S22" s="393"/>
      <c r="T22" s="393"/>
      <c r="U22" s="393"/>
      <c r="V22" s="393"/>
      <c r="W22" s="393"/>
      <c r="X22" s="393"/>
      <c r="Y22" s="571"/>
      <c r="Z22" s="618">
        <v>52.1</v>
      </c>
      <c r="AA22" s="618"/>
      <c r="AB22" s="618"/>
      <c r="AC22" s="618"/>
      <c r="AD22" s="619">
        <v>12537483</v>
      </c>
      <c r="AE22" s="619"/>
      <c r="AF22" s="619"/>
      <c r="AG22" s="619"/>
      <c r="AH22" s="619"/>
      <c r="AI22" s="619"/>
      <c r="AJ22" s="619"/>
      <c r="AK22" s="619"/>
      <c r="AL22" s="572">
        <v>99.3</v>
      </c>
      <c r="AM22" s="341"/>
      <c r="AN22" s="341"/>
      <c r="AO22" s="620"/>
      <c r="AP22" s="646" t="s">
        <v>353</v>
      </c>
      <c r="AQ22" s="649"/>
      <c r="AR22" s="649"/>
      <c r="AS22" s="649"/>
      <c r="AT22" s="649"/>
      <c r="AU22" s="649"/>
      <c r="AV22" s="649"/>
      <c r="AW22" s="649"/>
      <c r="AX22" s="649"/>
      <c r="AY22" s="649"/>
      <c r="AZ22" s="649"/>
      <c r="BA22" s="649"/>
      <c r="BB22" s="649"/>
      <c r="BC22" s="649"/>
      <c r="BD22" s="649"/>
      <c r="BE22" s="649"/>
      <c r="BF22" s="648"/>
      <c r="BG22" s="570" t="s">
        <v>136</v>
      </c>
      <c r="BH22" s="393"/>
      <c r="BI22" s="393"/>
      <c r="BJ22" s="393"/>
      <c r="BK22" s="393"/>
      <c r="BL22" s="393"/>
      <c r="BM22" s="393"/>
      <c r="BN22" s="571"/>
      <c r="BO22" s="618" t="s">
        <v>136</v>
      </c>
      <c r="BP22" s="618"/>
      <c r="BQ22" s="618"/>
      <c r="BR22" s="618"/>
      <c r="BS22" s="574" t="s">
        <v>136</v>
      </c>
      <c r="BT22" s="393"/>
      <c r="BU22" s="393"/>
      <c r="BV22" s="393"/>
      <c r="BW22" s="393"/>
      <c r="BX22" s="393"/>
      <c r="BY22" s="393"/>
      <c r="BZ22" s="393"/>
      <c r="CA22" s="393"/>
      <c r="CB22" s="612"/>
      <c r="CD22" s="505" t="s">
        <v>355</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c r="B23" s="567" t="s">
        <v>356</v>
      </c>
      <c r="C23" s="568"/>
      <c r="D23" s="568"/>
      <c r="E23" s="568"/>
      <c r="F23" s="568"/>
      <c r="G23" s="568"/>
      <c r="H23" s="568"/>
      <c r="I23" s="568"/>
      <c r="J23" s="568"/>
      <c r="K23" s="568"/>
      <c r="L23" s="568"/>
      <c r="M23" s="568"/>
      <c r="N23" s="568"/>
      <c r="O23" s="568"/>
      <c r="P23" s="568"/>
      <c r="Q23" s="569"/>
      <c r="R23" s="570">
        <v>5687</v>
      </c>
      <c r="S23" s="393"/>
      <c r="T23" s="393"/>
      <c r="U23" s="393"/>
      <c r="V23" s="393"/>
      <c r="W23" s="393"/>
      <c r="X23" s="393"/>
      <c r="Y23" s="571"/>
      <c r="Z23" s="618">
        <v>0</v>
      </c>
      <c r="AA23" s="618"/>
      <c r="AB23" s="618"/>
      <c r="AC23" s="618"/>
      <c r="AD23" s="619">
        <v>5687</v>
      </c>
      <c r="AE23" s="619"/>
      <c r="AF23" s="619"/>
      <c r="AG23" s="619"/>
      <c r="AH23" s="619"/>
      <c r="AI23" s="619"/>
      <c r="AJ23" s="619"/>
      <c r="AK23" s="619"/>
      <c r="AL23" s="572">
        <v>0</v>
      </c>
      <c r="AM23" s="341"/>
      <c r="AN23" s="341"/>
      <c r="AO23" s="620"/>
      <c r="AP23" s="646" t="s">
        <v>116</v>
      </c>
      <c r="AQ23" s="649"/>
      <c r="AR23" s="649"/>
      <c r="AS23" s="649"/>
      <c r="AT23" s="649"/>
      <c r="AU23" s="649"/>
      <c r="AV23" s="649"/>
      <c r="AW23" s="649"/>
      <c r="AX23" s="649"/>
      <c r="AY23" s="649"/>
      <c r="AZ23" s="649"/>
      <c r="BA23" s="649"/>
      <c r="BB23" s="649"/>
      <c r="BC23" s="649"/>
      <c r="BD23" s="649"/>
      <c r="BE23" s="649"/>
      <c r="BF23" s="648"/>
      <c r="BG23" s="570" t="s">
        <v>136</v>
      </c>
      <c r="BH23" s="393"/>
      <c r="BI23" s="393"/>
      <c r="BJ23" s="393"/>
      <c r="BK23" s="393"/>
      <c r="BL23" s="393"/>
      <c r="BM23" s="393"/>
      <c r="BN23" s="571"/>
      <c r="BO23" s="618" t="s">
        <v>136</v>
      </c>
      <c r="BP23" s="618"/>
      <c r="BQ23" s="618"/>
      <c r="BR23" s="618"/>
      <c r="BS23" s="574" t="s">
        <v>136</v>
      </c>
      <c r="BT23" s="393"/>
      <c r="BU23" s="393"/>
      <c r="BV23" s="393"/>
      <c r="BW23" s="393"/>
      <c r="BX23" s="393"/>
      <c r="BY23" s="393"/>
      <c r="BZ23" s="393"/>
      <c r="CA23" s="393"/>
      <c r="CB23" s="612"/>
      <c r="CD23" s="505" t="s">
        <v>303</v>
      </c>
      <c r="CE23" s="506"/>
      <c r="CF23" s="506"/>
      <c r="CG23" s="506"/>
      <c r="CH23" s="506"/>
      <c r="CI23" s="506"/>
      <c r="CJ23" s="506"/>
      <c r="CK23" s="506"/>
      <c r="CL23" s="506"/>
      <c r="CM23" s="506"/>
      <c r="CN23" s="506"/>
      <c r="CO23" s="506"/>
      <c r="CP23" s="506"/>
      <c r="CQ23" s="548"/>
      <c r="CR23" s="505" t="s">
        <v>358</v>
      </c>
      <c r="CS23" s="506"/>
      <c r="CT23" s="506"/>
      <c r="CU23" s="506"/>
      <c r="CV23" s="506"/>
      <c r="CW23" s="506"/>
      <c r="CX23" s="506"/>
      <c r="CY23" s="548"/>
      <c r="CZ23" s="505" t="s">
        <v>361</v>
      </c>
      <c r="DA23" s="506"/>
      <c r="DB23" s="506"/>
      <c r="DC23" s="548"/>
      <c r="DD23" s="505" t="s">
        <v>364</v>
      </c>
      <c r="DE23" s="506"/>
      <c r="DF23" s="506"/>
      <c r="DG23" s="506"/>
      <c r="DH23" s="506"/>
      <c r="DI23" s="506"/>
      <c r="DJ23" s="506"/>
      <c r="DK23" s="548"/>
      <c r="DL23" s="650" t="s">
        <v>365</v>
      </c>
      <c r="DM23" s="651"/>
      <c r="DN23" s="651"/>
      <c r="DO23" s="651"/>
      <c r="DP23" s="651"/>
      <c r="DQ23" s="651"/>
      <c r="DR23" s="651"/>
      <c r="DS23" s="651"/>
      <c r="DT23" s="651"/>
      <c r="DU23" s="651"/>
      <c r="DV23" s="652"/>
      <c r="DW23" s="505" t="s">
        <v>366</v>
      </c>
      <c r="DX23" s="506"/>
      <c r="DY23" s="506"/>
      <c r="DZ23" s="506"/>
      <c r="EA23" s="506"/>
      <c r="EB23" s="506"/>
      <c r="EC23" s="548"/>
    </row>
    <row r="24" spans="2:133" ht="11.25" customHeight="1">
      <c r="B24" s="567" t="s">
        <v>143</v>
      </c>
      <c r="C24" s="568"/>
      <c r="D24" s="568"/>
      <c r="E24" s="568"/>
      <c r="F24" s="568"/>
      <c r="G24" s="568"/>
      <c r="H24" s="568"/>
      <c r="I24" s="568"/>
      <c r="J24" s="568"/>
      <c r="K24" s="568"/>
      <c r="L24" s="568"/>
      <c r="M24" s="568"/>
      <c r="N24" s="568"/>
      <c r="O24" s="568"/>
      <c r="P24" s="568"/>
      <c r="Q24" s="569"/>
      <c r="R24" s="570">
        <v>207879</v>
      </c>
      <c r="S24" s="393"/>
      <c r="T24" s="393"/>
      <c r="U24" s="393"/>
      <c r="V24" s="393"/>
      <c r="W24" s="393"/>
      <c r="X24" s="393"/>
      <c r="Y24" s="571"/>
      <c r="Z24" s="618">
        <v>0.8</v>
      </c>
      <c r="AA24" s="618"/>
      <c r="AB24" s="618"/>
      <c r="AC24" s="618"/>
      <c r="AD24" s="619" t="s">
        <v>136</v>
      </c>
      <c r="AE24" s="619"/>
      <c r="AF24" s="619"/>
      <c r="AG24" s="619"/>
      <c r="AH24" s="619"/>
      <c r="AI24" s="619"/>
      <c r="AJ24" s="619"/>
      <c r="AK24" s="619"/>
      <c r="AL24" s="572" t="s">
        <v>136</v>
      </c>
      <c r="AM24" s="341"/>
      <c r="AN24" s="341"/>
      <c r="AO24" s="620"/>
      <c r="AP24" s="646" t="s">
        <v>367</v>
      </c>
      <c r="AQ24" s="649"/>
      <c r="AR24" s="649"/>
      <c r="AS24" s="649"/>
      <c r="AT24" s="649"/>
      <c r="AU24" s="649"/>
      <c r="AV24" s="649"/>
      <c r="AW24" s="649"/>
      <c r="AX24" s="649"/>
      <c r="AY24" s="649"/>
      <c r="AZ24" s="649"/>
      <c r="BA24" s="649"/>
      <c r="BB24" s="649"/>
      <c r="BC24" s="649"/>
      <c r="BD24" s="649"/>
      <c r="BE24" s="649"/>
      <c r="BF24" s="648"/>
      <c r="BG24" s="570" t="s">
        <v>136</v>
      </c>
      <c r="BH24" s="393"/>
      <c r="BI24" s="393"/>
      <c r="BJ24" s="393"/>
      <c r="BK24" s="393"/>
      <c r="BL24" s="393"/>
      <c r="BM24" s="393"/>
      <c r="BN24" s="571"/>
      <c r="BO24" s="618" t="s">
        <v>136</v>
      </c>
      <c r="BP24" s="618"/>
      <c r="BQ24" s="618"/>
      <c r="BR24" s="618"/>
      <c r="BS24" s="574" t="s">
        <v>136</v>
      </c>
      <c r="BT24" s="393"/>
      <c r="BU24" s="393"/>
      <c r="BV24" s="393"/>
      <c r="BW24" s="393"/>
      <c r="BX24" s="393"/>
      <c r="BY24" s="393"/>
      <c r="BZ24" s="393"/>
      <c r="CA24" s="393"/>
      <c r="CB24" s="612"/>
      <c r="CD24" s="624" t="s">
        <v>369</v>
      </c>
      <c r="CE24" s="625"/>
      <c r="CF24" s="625"/>
      <c r="CG24" s="625"/>
      <c r="CH24" s="625"/>
      <c r="CI24" s="625"/>
      <c r="CJ24" s="625"/>
      <c r="CK24" s="625"/>
      <c r="CL24" s="625"/>
      <c r="CM24" s="625"/>
      <c r="CN24" s="625"/>
      <c r="CO24" s="625"/>
      <c r="CP24" s="625"/>
      <c r="CQ24" s="626"/>
      <c r="CR24" s="621">
        <v>10057044</v>
      </c>
      <c r="CS24" s="622"/>
      <c r="CT24" s="622"/>
      <c r="CU24" s="622"/>
      <c r="CV24" s="622"/>
      <c r="CW24" s="622"/>
      <c r="CX24" s="622"/>
      <c r="CY24" s="653"/>
      <c r="CZ24" s="654">
        <v>40.9</v>
      </c>
      <c r="DA24" s="638"/>
      <c r="DB24" s="638"/>
      <c r="DC24" s="655"/>
      <c r="DD24" s="656">
        <v>6867120</v>
      </c>
      <c r="DE24" s="622"/>
      <c r="DF24" s="622"/>
      <c r="DG24" s="622"/>
      <c r="DH24" s="622"/>
      <c r="DI24" s="622"/>
      <c r="DJ24" s="622"/>
      <c r="DK24" s="653"/>
      <c r="DL24" s="656">
        <v>6648172</v>
      </c>
      <c r="DM24" s="622"/>
      <c r="DN24" s="622"/>
      <c r="DO24" s="622"/>
      <c r="DP24" s="622"/>
      <c r="DQ24" s="622"/>
      <c r="DR24" s="622"/>
      <c r="DS24" s="622"/>
      <c r="DT24" s="622"/>
      <c r="DU24" s="622"/>
      <c r="DV24" s="653"/>
      <c r="DW24" s="654">
        <v>50.5</v>
      </c>
      <c r="DX24" s="638"/>
      <c r="DY24" s="638"/>
      <c r="DZ24" s="638"/>
      <c r="EA24" s="638"/>
      <c r="EB24" s="638"/>
      <c r="EC24" s="657"/>
    </row>
    <row r="25" spans="2:133" ht="11.25" customHeight="1">
      <c r="B25" s="567" t="s">
        <v>100</v>
      </c>
      <c r="C25" s="568"/>
      <c r="D25" s="568"/>
      <c r="E25" s="568"/>
      <c r="F25" s="568"/>
      <c r="G25" s="568"/>
      <c r="H25" s="568"/>
      <c r="I25" s="568"/>
      <c r="J25" s="568"/>
      <c r="K25" s="568"/>
      <c r="L25" s="568"/>
      <c r="M25" s="568"/>
      <c r="N25" s="568"/>
      <c r="O25" s="568"/>
      <c r="P25" s="568"/>
      <c r="Q25" s="569"/>
      <c r="R25" s="570">
        <v>271424</v>
      </c>
      <c r="S25" s="393"/>
      <c r="T25" s="393"/>
      <c r="U25" s="393"/>
      <c r="V25" s="393"/>
      <c r="W25" s="393"/>
      <c r="X25" s="393"/>
      <c r="Y25" s="571"/>
      <c r="Z25" s="618">
        <v>1.1000000000000001</v>
      </c>
      <c r="AA25" s="618"/>
      <c r="AB25" s="618"/>
      <c r="AC25" s="618"/>
      <c r="AD25" s="619">
        <v>17566</v>
      </c>
      <c r="AE25" s="619"/>
      <c r="AF25" s="619"/>
      <c r="AG25" s="619"/>
      <c r="AH25" s="619"/>
      <c r="AI25" s="619"/>
      <c r="AJ25" s="619"/>
      <c r="AK25" s="619"/>
      <c r="AL25" s="572">
        <v>0.1</v>
      </c>
      <c r="AM25" s="341"/>
      <c r="AN25" s="341"/>
      <c r="AO25" s="620"/>
      <c r="AP25" s="646" t="s">
        <v>265</v>
      </c>
      <c r="AQ25" s="649"/>
      <c r="AR25" s="649"/>
      <c r="AS25" s="649"/>
      <c r="AT25" s="649"/>
      <c r="AU25" s="649"/>
      <c r="AV25" s="649"/>
      <c r="AW25" s="649"/>
      <c r="AX25" s="649"/>
      <c r="AY25" s="649"/>
      <c r="AZ25" s="649"/>
      <c r="BA25" s="649"/>
      <c r="BB25" s="649"/>
      <c r="BC25" s="649"/>
      <c r="BD25" s="649"/>
      <c r="BE25" s="649"/>
      <c r="BF25" s="648"/>
      <c r="BG25" s="570" t="s">
        <v>136</v>
      </c>
      <c r="BH25" s="393"/>
      <c r="BI25" s="393"/>
      <c r="BJ25" s="393"/>
      <c r="BK25" s="393"/>
      <c r="BL25" s="393"/>
      <c r="BM25" s="393"/>
      <c r="BN25" s="571"/>
      <c r="BO25" s="618" t="s">
        <v>136</v>
      </c>
      <c r="BP25" s="618"/>
      <c r="BQ25" s="618"/>
      <c r="BR25" s="618"/>
      <c r="BS25" s="574" t="s">
        <v>136</v>
      </c>
      <c r="BT25" s="393"/>
      <c r="BU25" s="393"/>
      <c r="BV25" s="393"/>
      <c r="BW25" s="393"/>
      <c r="BX25" s="393"/>
      <c r="BY25" s="393"/>
      <c r="BZ25" s="393"/>
      <c r="CA25" s="393"/>
      <c r="CB25" s="612"/>
      <c r="CD25" s="567" t="s">
        <v>184</v>
      </c>
      <c r="CE25" s="568"/>
      <c r="CF25" s="568"/>
      <c r="CG25" s="568"/>
      <c r="CH25" s="568"/>
      <c r="CI25" s="568"/>
      <c r="CJ25" s="568"/>
      <c r="CK25" s="568"/>
      <c r="CL25" s="568"/>
      <c r="CM25" s="568"/>
      <c r="CN25" s="568"/>
      <c r="CO25" s="568"/>
      <c r="CP25" s="568"/>
      <c r="CQ25" s="569"/>
      <c r="CR25" s="570">
        <v>2718220</v>
      </c>
      <c r="CS25" s="597"/>
      <c r="CT25" s="597"/>
      <c r="CU25" s="597"/>
      <c r="CV25" s="597"/>
      <c r="CW25" s="597"/>
      <c r="CX25" s="597"/>
      <c r="CY25" s="598"/>
      <c r="CZ25" s="572">
        <v>11.1</v>
      </c>
      <c r="DA25" s="599"/>
      <c r="DB25" s="599"/>
      <c r="DC25" s="600"/>
      <c r="DD25" s="574">
        <v>2485784</v>
      </c>
      <c r="DE25" s="597"/>
      <c r="DF25" s="597"/>
      <c r="DG25" s="597"/>
      <c r="DH25" s="597"/>
      <c r="DI25" s="597"/>
      <c r="DJ25" s="597"/>
      <c r="DK25" s="598"/>
      <c r="DL25" s="574">
        <v>2439648</v>
      </c>
      <c r="DM25" s="597"/>
      <c r="DN25" s="597"/>
      <c r="DO25" s="597"/>
      <c r="DP25" s="597"/>
      <c r="DQ25" s="597"/>
      <c r="DR25" s="597"/>
      <c r="DS25" s="597"/>
      <c r="DT25" s="597"/>
      <c r="DU25" s="597"/>
      <c r="DV25" s="598"/>
      <c r="DW25" s="572">
        <v>18.5</v>
      </c>
      <c r="DX25" s="599"/>
      <c r="DY25" s="599"/>
      <c r="DZ25" s="599"/>
      <c r="EA25" s="599"/>
      <c r="EB25" s="599"/>
      <c r="EC25" s="608"/>
    </row>
    <row r="26" spans="2:133" ht="11.25" customHeight="1">
      <c r="B26" s="567" t="s">
        <v>14</v>
      </c>
      <c r="C26" s="568"/>
      <c r="D26" s="568"/>
      <c r="E26" s="568"/>
      <c r="F26" s="568"/>
      <c r="G26" s="568"/>
      <c r="H26" s="568"/>
      <c r="I26" s="568"/>
      <c r="J26" s="568"/>
      <c r="K26" s="568"/>
      <c r="L26" s="568"/>
      <c r="M26" s="568"/>
      <c r="N26" s="568"/>
      <c r="O26" s="568"/>
      <c r="P26" s="568"/>
      <c r="Q26" s="569"/>
      <c r="R26" s="570">
        <v>44450</v>
      </c>
      <c r="S26" s="393"/>
      <c r="T26" s="393"/>
      <c r="U26" s="393"/>
      <c r="V26" s="393"/>
      <c r="W26" s="393"/>
      <c r="X26" s="393"/>
      <c r="Y26" s="571"/>
      <c r="Z26" s="618">
        <v>0.2</v>
      </c>
      <c r="AA26" s="618"/>
      <c r="AB26" s="618"/>
      <c r="AC26" s="618"/>
      <c r="AD26" s="619" t="s">
        <v>136</v>
      </c>
      <c r="AE26" s="619"/>
      <c r="AF26" s="619"/>
      <c r="AG26" s="619"/>
      <c r="AH26" s="619"/>
      <c r="AI26" s="619"/>
      <c r="AJ26" s="619"/>
      <c r="AK26" s="619"/>
      <c r="AL26" s="572" t="s">
        <v>136</v>
      </c>
      <c r="AM26" s="341"/>
      <c r="AN26" s="341"/>
      <c r="AO26" s="620"/>
      <c r="AP26" s="646" t="s">
        <v>372</v>
      </c>
      <c r="AQ26" s="647"/>
      <c r="AR26" s="647"/>
      <c r="AS26" s="647"/>
      <c r="AT26" s="647"/>
      <c r="AU26" s="647"/>
      <c r="AV26" s="647"/>
      <c r="AW26" s="647"/>
      <c r="AX26" s="647"/>
      <c r="AY26" s="647"/>
      <c r="AZ26" s="647"/>
      <c r="BA26" s="647"/>
      <c r="BB26" s="647"/>
      <c r="BC26" s="647"/>
      <c r="BD26" s="647"/>
      <c r="BE26" s="647"/>
      <c r="BF26" s="648"/>
      <c r="BG26" s="570" t="s">
        <v>136</v>
      </c>
      <c r="BH26" s="393"/>
      <c r="BI26" s="393"/>
      <c r="BJ26" s="393"/>
      <c r="BK26" s="393"/>
      <c r="BL26" s="393"/>
      <c r="BM26" s="393"/>
      <c r="BN26" s="571"/>
      <c r="BO26" s="618" t="s">
        <v>136</v>
      </c>
      <c r="BP26" s="618"/>
      <c r="BQ26" s="618"/>
      <c r="BR26" s="618"/>
      <c r="BS26" s="574" t="s">
        <v>136</v>
      </c>
      <c r="BT26" s="393"/>
      <c r="BU26" s="393"/>
      <c r="BV26" s="393"/>
      <c r="BW26" s="393"/>
      <c r="BX26" s="393"/>
      <c r="BY26" s="393"/>
      <c r="BZ26" s="393"/>
      <c r="CA26" s="393"/>
      <c r="CB26" s="612"/>
      <c r="CD26" s="567" t="s">
        <v>105</v>
      </c>
      <c r="CE26" s="568"/>
      <c r="CF26" s="568"/>
      <c r="CG26" s="568"/>
      <c r="CH26" s="568"/>
      <c r="CI26" s="568"/>
      <c r="CJ26" s="568"/>
      <c r="CK26" s="568"/>
      <c r="CL26" s="568"/>
      <c r="CM26" s="568"/>
      <c r="CN26" s="568"/>
      <c r="CO26" s="568"/>
      <c r="CP26" s="568"/>
      <c r="CQ26" s="569"/>
      <c r="CR26" s="570">
        <v>1718813</v>
      </c>
      <c r="CS26" s="393"/>
      <c r="CT26" s="393"/>
      <c r="CU26" s="393"/>
      <c r="CV26" s="393"/>
      <c r="CW26" s="393"/>
      <c r="CX26" s="393"/>
      <c r="CY26" s="571"/>
      <c r="CZ26" s="572">
        <v>7</v>
      </c>
      <c r="DA26" s="599"/>
      <c r="DB26" s="599"/>
      <c r="DC26" s="600"/>
      <c r="DD26" s="574">
        <v>1566351</v>
      </c>
      <c r="DE26" s="393"/>
      <c r="DF26" s="393"/>
      <c r="DG26" s="393"/>
      <c r="DH26" s="393"/>
      <c r="DI26" s="393"/>
      <c r="DJ26" s="393"/>
      <c r="DK26" s="571"/>
      <c r="DL26" s="574" t="s">
        <v>136</v>
      </c>
      <c r="DM26" s="393"/>
      <c r="DN26" s="393"/>
      <c r="DO26" s="393"/>
      <c r="DP26" s="393"/>
      <c r="DQ26" s="393"/>
      <c r="DR26" s="393"/>
      <c r="DS26" s="393"/>
      <c r="DT26" s="393"/>
      <c r="DU26" s="393"/>
      <c r="DV26" s="571"/>
      <c r="DW26" s="572" t="s">
        <v>136</v>
      </c>
      <c r="DX26" s="599"/>
      <c r="DY26" s="599"/>
      <c r="DZ26" s="599"/>
      <c r="EA26" s="599"/>
      <c r="EB26" s="599"/>
      <c r="EC26" s="608"/>
    </row>
    <row r="27" spans="2:133" ht="11.25" customHeight="1">
      <c r="B27" s="567" t="s">
        <v>329</v>
      </c>
      <c r="C27" s="568"/>
      <c r="D27" s="568"/>
      <c r="E27" s="568"/>
      <c r="F27" s="568"/>
      <c r="G27" s="568"/>
      <c r="H27" s="568"/>
      <c r="I27" s="568"/>
      <c r="J27" s="568"/>
      <c r="K27" s="568"/>
      <c r="L27" s="568"/>
      <c r="M27" s="568"/>
      <c r="N27" s="568"/>
      <c r="O27" s="568"/>
      <c r="P27" s="568"/>
      <c r="Q27" s="569"/>
      <c r="R27" s="570">
        <v>2734168</v>
      </c>
      <c r="S27" s="393"/>
      <c r="T27" s="393"/>
      <c r="U27" s="393"/>
      <c r="V27" s="393"/>
      <c r="W27" s="393"/>
      <c r="X27" s="393"/>
      <c r="Y27" s="571"/>
      <c r="Z27" s="618">
        <v>10.8</v>
      </c>
      <c r="AA27" s="618"/>
      <c r="AB27" s="618"/>
      <c r="AC27" s="618"/>
      <c r="AD27" s="619" t="s">
        <v>136</v>
      </c>
      <c r="AE27" s="619"/>
      <c r="AF27" s="619"/>
      <c r="AG27" s="619"/>
      <c r="AH27" s="619"/>
      <c r="AI27" s="619"/>
      <c r="AJ27" s="619"/>
      <c r="AK27" s="619"/>
      <c r="AL27" s="572" t="s">
        <v>136</v>
      </c>
      <c r="AM27" s="341"/>
      <c r="AN27" s="341"/>
      <c r="AO27" s="620"/>
      <c r="AP27" s="567" t="s">
        <v>374</v>
      </c>
      <c r="AQ27" s="568"/>
      <c r="AR27" s="568"/>
      <c r="AS27" s="568"/>
      <c r="AT27" s="568"/>
      <c r="AU27" s="568"/>
      <c r="AV27" s="568"/>
      <c r="AW27" s="568"/>
      <c r="AX27" s="568"/>
      <c r="AY27" s="568"/>
      <c r="AZ27" s="568"/>
      <c r="BA27" s="568"/>
      <c r="BB27" s="568"/>
      <c r="BC27" s="568"/>
      <c r="BD27" s="568"/>
      <c r="BE27" s="568"/>
      <c r="BF27" s="569"/>
      <c r="BG27" s="570">
        <v>3303887</v>
      </c>
      <c r="BH27" s="393"/>
      <c r="BI27" s="393"/>
      <c r="BJ27" s="393"/>
      <c r="BK27" s="393"/>
      <c r="BL27" s="393"/>
      <c r="BM27" s="393"/>
      <c r="BN27" s="571"/>
      <c r="BO27" s="618">
        <v>100</v>
      </c>
      <c r="BP27" s="618"/>
      <c r="BQ27" s="618"/>
      <c r="BR27" s="618"/>
      <c r="BS27" s="574" t="s">
        <v>136</v>
      </c>
      <c r="BT27" s="393"/>
      <c r="BU27" s="393"/>
      <c r="BV27" s="393"/>
      <c r="BW27" s="393"/>
      <c r="BX27" s="393"/>
      <c r="BY27" s="393"/>
      <c r="BZ27" s="393"/>
      <c r="CA27" s="393"/>
      <c r="CB27" s="612"/>
      <c r="CD27" s="567" t="s">
        <v>210</v>
      </c>
      <c r="CE27" s="568"/>
      <c r="CF27" s="568"/>
      <c r="CG27" s="568"/>
      <c r="CH27" s="568"/>
      <c r="CI27" s="568"/>
      <c r="CJ27" s="568"/>
      <c r="CK27" s="568"/>
      <c r="CL27" s="568"/>
      <c r="CM27" s="568"/>
      <c r="CN27" s="568"/>
      <c r="CO27" s="568"/>
      <c r="CP27" s="568"/>
      <c r="CQ27" s="569"/>
      <c r="CR27" s="570">
        <v>4110530</v>
      </c>
      <c r="CS27" s="597"/>
      <c r="CT27" s="597"/>
      <c r="CU27" s="597"/>
      <c r="CV27" s="597"/>
      <c r="CW27" s="597"/>
      <c r="CX27" s="597"/>
      <c r="CY27" s="598"/>
      <c r="CZ27" s="572">
        <v>16.7</v>
      </c>
      <c r="DA27" s="599"/>
      <c r="DB27" s="599"/>
      <c r="DC27" s="600"/>
      <c r="DD27" s="574">
        <v>1200210</v>
      </c>
      <c r="DE27" s="597"/>
      <c r="DF27" s="597"/>
      <c r="DG27" s="597"/>
      <c r="DH27" s="597"/>
      <c r="DI27" s="597"/>
      <c r="DJ27" s="597"/>
      <c r="DK27" s="598"/>
      <c r="DL27" s="574">
        <v>1199732</v>
      </c>
      <c r="DM27" s="597"/>
      <c r="DN27" s="597"/>
      <c r="DO27" s="597"/>
      <c r="DP27" s="597"/>
      <c r="DQ27" s="597"/>
      <c r="DR27" s="597"/>
      <c r="DS27" s="597"/>
      <c r="DT27" s="597"/>
      <c r="DU27" s="597"/>
      <c r="DV27" s="598"/>
      <c r="DW27" s="572">
        <v>9.1</v>
      </c>
      <c r="DX27" s="599"/>
      <c r="DY27" s="599"/>
      <c r="DZ27" s="599"/>
      <c r="EA27" s="599"/>
      <c r="EB27" s="599"/>
      <c r="EC27" s="608"/>
    </row>
    <row r="28" spans="2:133" ht="11.25" customHeight="1">
      <c r="B28" s="642" t="s">
        <v>47</v>
      </c>
      <c r="C28" s="643"/>
      <c r="D28" s="643"/>
      <c r="E28" s="643"/>
      <c r="F28" s="643"/>
      <c r="G28" s="643"/>
      <c r="H28" s="643"/>
      <c r="I28" s="643"/>
      <c r="J28" s="643"/>
      <c r="K28" s="643"/>
      <c r="L28" s="643"/>
      <c r="M28" s="643"/>
      <c r="N28" s="643"/>
      <c r="O28" s="643"/>
      <c r="P28" s="643"/>
      <c r="Q28" s="644"/>
      <c r="R28" s="570">
        <v>2583</v>
      </c>
      <c r="S28" s="393"/>
      <c r="T28" s="393"/>
      <c r="U28" s="393"/>
      <c r="V28" s="393"/>
      <c r="W28" s="393"/>
      <c r="X28" s="393"/>
      <c r="Y28" s="571"/>
      <c r="Z28" s="618">
        <v>0</v>
      </c>
      <c r="AA28" s="618"/>
      <c r="AB28" s="618"/>
      <c r="AC28" s="618"/>
      <c r="AD28" s="619">
        <v>2583</v>
      </c>
      <c r="AE28" s="619"/>
      <c r="AF28" s="619"/>
      <c r="AG28" s="619"/>
      <c r="AH28" s="619"/>
      <c r="AI28" s="619"/>
      <c r="AJ28" s="619"/>
      <c r="AK28" s="619"/>
      <c r="AL28" s="572">
        <v>0</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393"/>
      <c r="BI28" s="393"/>
      <c r="BJ28" s="393"/>
      <c r="BK28" s="393"/>
      <c r="BL28" s="393"/>
      <c r="BM28" s="393"/>
      <c r="BN28" s="571"/>
      <c r="BO28" s="618"/>
      <c r="BP28" s="618"/>
      <c r="BQ28" s="618"/>
      <c r="BR28" s="618"/>
      <c r="BS28" s="619"/>
      <c r="BT28" s="619"/>
      <c r="BU28" s="619"/>
      <c r="BV28" s="619"/>
      <c r="BW28" s="619"/>
      <c r="BX28" s="619"/>
      <c r="BY28" s="619"/>
      <c r="BZ28" s="619"/>
      <c r="CA28" s="619"/>
      <c r="CB28" s="645"/>
      <c r="CD28" s="567" t="s">
        <v>370</v>
      </c>
      <c r="CE28" s="568"/>
      <c r="CF28" s="568"/>
      <c r="CG28" s="568"/>
      <c r="CH28" s="568"/>
      <c r="CI28" s="568"/>
      <c r="CJ28" s="568"/>
      <c r="CK28" s="568"/>
      <c r="CL28" s="568"/>
      <c r="CM28" s="568"/>
      <c r="CN28" s="568"/>
      <c r="CO28" s="568"/>
      <c r="CP28" s="568"/>
      <c r="CQ28" s="569"/>
      <c r="CR28" s="570">
        <v>3228294</v>
      </c>
      <c r="CS28" s="393"/>
      <c r="CT28" s="393"/>
      <c r="CU28" s="393"/>
      <c r="CV28" s="393"/>
      <c r="CW28" s="393"/>
      <c r="CX28" s="393"/>
      <c r="CY28" s="571"/>
      <c r="CZ28" s="572">
        <v>13.1</v>
      </c>
      <c r="DA28" s="599"/>
      <c r="DB28" s="599"/>
      <c r="DC28" s="600"/>
      <c r="DD28" s="574">
        <v>3181126</v>
      </c>
      <c r="DE28" s="393"/>
      <c r="DF28" s="393"/>
      <c r="DG28" s="393"/>
      <c r="DH28" s="393"/>
      <c r="DI28" s="393"/>
      <c r="DJ28" s="393"/>
      <c r="DK28" s="571"/>
      <c r="DL28" s="574">
        <v>3008792</v>
      </c>
      <c r="DM28" s="393"/>
      <c r="DN28" s="393"/>
      <c r="DO28" s="393"/>
      <c r="DP28" s="393"/>
      <c r="DQ28" s="393"/>
      <c r="DR28" s="393"/>
      <c r="DS28" s="393"/>
      <c r="DT28" s="393"/>
      <c r="DU28" s="393"/>
      <c r="DV28" s="571"/>
      <c r="DW28" s="572">
        <v>22.8</v>
      </c>
      <c r="DX28" s="599"/>
      <c r="DY28" s="599"/>
      <c r="DZ28" s="599"/>
      <c r="EA28" s="599"/>
      <c r="EB28" s="599"/>
      <c r="EC28" s="608"/>
    </row>
    <row r="29" spans="2:133" ht="11.25" customHeight="1">
      <c r="B29" s="567" t="s">
        <v>376</v>
      </c>
      <c r="C29" s="568"/>
      <c r="D29" s="568"/>
      <c r="E29" s="568"/>
      <c r="F29" s="568"/>
      <c r="G29" s="568"/>
      <c r="H29" s="568"/>
      <c r="I29" s="568"/>
      <c r="J29" s="568"/>
      <c r="K29" s="568"/>
      <c r="L29" s="568"/>
      <c r="M29" s="568"/>
      <c r="N29" s="568"/>
      <c r="O29" s="568"/>
      <c r="P29" s="568"/>
      <c r="Q29" s="569"/>
      <c r="R29" s="570">
        <v>3035604</v>
      </c>
      <c r="S29" s="393"/>
      <c r="T29" s="393"/>
      <c r="U29" s="393"/>
      <c r="V29" s="393"/>
      <c r="W29" s="393"/>
      <c r="X29" s="393"/>
      <c r="Y29" s="571"/>
      <c r="Z29" s="618">
        <v>12</v>
      </c>
      <c r="AA29" s="618"/>
      <c r="AB29" s="618"/>
      <c r="AC29" s="618"/>
      <c r="AD29" s="619" t="s">
        <v>136</v>
      </c>
      <c r="AE29" s="619"/>
      <c r="AF29" s="619"/>
      <c r="AG29" s="619"/>
      <c r="AH29" s="619"/>
      <c r="AI29" s="619"/>
      <c r="AJ29" s="619"/>
      <c r="AK29" s="619"/>
      <c r="AL29" s="572" t="s">
        <v>136</v>
      </c>
      <c r="AM29" s="341"/>
      <c r="AN29" s="341"/>
      <c r="AO29" s="620"/>
      <c r="AP29" s="505" t="s">
        <v>303</v>
      </c>
      <c r="AQ29" s="506"/>
      <c r="AR29" s="506"/>
      <c r="AS29" s="506"/>
      <c r="AT29" s="506"/>
      <c r="AU29" s="506"/>
      <c r="AV29" s="506"/>
      <c r="AW29" s="506"/>
      <c r="AX29" s="506"/>
      <c r="AY29" s="506"/>
      <c r="AZ29" s="506"/>
      <c r="BA29" s="506"/>
      <c r="BB29" s="506"/>
      <c r="BC29" s="506"/>
      <c r="BD29" s="506"/>
      <c r="BE29" s="506"/>
      <c r="BF29" s="548"/>
      <c r="BG29" s="505" t="s">
        <v>223</v>
      </c>
      <c r="BH29" s="640"/>
      <c r="BI29" s="640"/>
      <c r="BJ29" s="640"/>
      <c r="BK29" s="640"/>
      <c r="BL29" s="640"/>
      <c r="BM29" s="640"/>
      <c r="BN29" s="640"/>
      <c r="BO29" s="640"/>
      <c r="BP29" s="640"/>
      <c r="BQ29" s="641"/>
      <c r="BR29" s="505" t="s">
        <v>377</v>
      </c>
      <c r="BS29" s="640"/>
      <c r="BT29" s="640"/>
      <c r="BU29" s="640"/>
      <c r="BV29" s="640"/>
      <c r="BW29" s="640"/>
      <c r="BX29" s="640"/>
      <c r="BY29" s="640"/>
      <c r="BZ29" s="640"/>
      <c r="CA29" s="640"/>
      <c r="CB29" s="641"/>
      <c r="CD29" s="376" t="s">
        <v>161</v>
      </c>
      <c r="CE29" s="378"/>
      <c r="CF29" s="567" t="s">
        <v>20</v>
      </c>
      <c r="CG29" s="568"/>
      <c r="CH29" s="568"/>
      <c r="CI29" s="568"/>
      <c r="CJ29" s="568"/>
      <c r="CK29" s="568"/>
      <c r="CL29" s="568"/>
      <c r="CM29" s="568"/>
      <c r="CN29" s="568"/>
      <c r="CO29" s="568"/>
      <c r="CP29" s="568"/>
      <c r="CQ29" s="569"/>
      <c r="CR29" s="570">
        <v>3228294</v>
      </c>
      <c r="CS29" s="597"/>
      <c r="CT29" s="597"/>
      <c r="CU29" s="597"/>
      <c r="CV29" s="597"/>
      <c r="CW29" s="597"/>
      <c r="CX29" s="597"/>
      <c r="CY29" s="598"/>
      <c r="CZ29" s="572">
        <v>13.1</v>
      </c>
      <c r="DA29" s="599"/>
      <c r="DB29" s="599"/>
      <c r="DC29" s="600"/>
      <c r="DD29" s="574">
        <v>3181126</v>
      </c>
      <c r="DE29" s="597"/>
      <c r="DF29" s="597"/>
      <c r="DG29" s="597"/>
      <c r="DH29" s="597"/>
      <c r="DI29" s="597"/>
      <c r="DJ29" s="597"/>
      <c r="DK29" s="598"/>
      <c r="DL29" s="574">
        <v>3008792</v>
      </c>
      <c r="DM29" s="597"/>
      <c r="DN29" s="597"/>
      <c r="DO29" s="597"/>
      <c r="DP29" s="597"/>
      <c r="DQ29" s="597"/>
      <c r="DR29" s="597"/>
      <c r="DS29" s="597"/>
      <c r="DT29" s="597"/>
      <c r="DU29" s="597"/>
      <c r="DV29" s="598"/>
      <c r="DW29" s="572">
        <v>22.8</v>
      </c>
      <c r="DX29" s="599"/>
      <c r="DY29" s="599"/>
      <c r="DZ29" s="599"/>
      <c r="EA29" s="599"/>
      <c r="EB29" s="599"/>
      <c r="EC29" s="608"/>
    </row>
    <row r="30" spans="2:133" ht="11.25" customHeight="1">
      <c r="B30" s="567" t="s">
        <v>230</v>
      </c>
      <c r="C30" s="568"/>
      <c r="D30" s="568"/>
      <c r="E30" s="568"/>
      <c r="F30" s="568"/>
      <c r="G30" s="568"/>
      <c r="H30" s="568"/>
      <c r="I30" s="568"/>
      <c r="J30" s="568"/>
      <c r="K30" s="568"/>
      <c r="L30" s="568"/>
      <c r="M30" s="568"/>
      <c r="N30" s="568"/>
      <c r="O30" s="568"/>
      <c r="P30" s="568"/>
      <c r="Q30" s="569"/>
      <c r="R30" s="570">
        <v>203672</v>
      </c>
      <c r="S30" s="393"/>
      <c r="T30" s="393"/>
      <c r="U30" s="393"/>
      <c r="V30" s="393"/>
      <c r="W30" s="393"/>
      <c r="X30" s="393"/>
      <c r="Y30" s="571"/>
      <c r="Z30" s="618">
        <v>0.8</v>
      </c>
      <c r="AA30" s="618"/>
      <c r="AB30" s="618"/>
      <c r="AC30" s="618"/>
      <c r="AD30" s="619">
        <v>67737</v>
      </c>
      <c r="AE30" s="619"/>
      <c r="AF30" s="619"/>
      <c r="AG30" s="619"/>
      <c r="AH30" s="619"/>
      <c r="AI30" s="619"/>
      <c r="AJ30" s="619"/>
      <c r="AK30" s="619"/>
      <c r="AL30" s="572">
        <v>0.5</v>
      </c>
      <c r="AM30" s="341"/>
      <c r="AN30" s="341"/>
      <c r="AO30" s="620"/>
      <c r="AP30" s="368" t="s">
        <v>5</v>
      </c>
      <c r="AQ30" s="369"/>
      <c r="AR30" s="369"/>
      <c r="AS30" s="369"/>
      <c r="AT30" s="633" t="s">
        <v>378</v>
      </c>
      <c r="AU30" s="46"/>
      <c r="AV30" s="46"/>
      <c r="AW30" s="46"/>
      <c r="AX30" s="624" t="s">
        <v>266</v>
      </c>
      <c r="AY30" s="625"/>
      <c r="AZ30" s="625"/>
      <c r="BA30" s="625"/>
      <c r="BB30" s="625"/>
      <c r="BC30" s="625"/>
      <c r="BD30" s="625"/>
      <c r="BE30" s="625"/>
      <c r="BF30" s="626"/>
      <c r="BG30" s="636">
        <v>98.8</v>
      </c>
      <c r="BH30" s="637"/>
      <c r="BI30" s="637"/>
      <c r="BJ30" s="637"/>
      <c r="BK30" s="637"/>
      <c r="BL30" s="637"/>
      <c r="BM30" s="638">
        <v>95.8</v>
      </c>
      <c r="BN30" s="637"/>
      <c r="BO30" s="637"/>
      <c r="BP30" s="637"/>
      <c r="BQ30" s="639"/>
      <c r="BR30" s="636">
        <v>98.9</v>
      </c>
      <c r="BS30" s="637"/>
      <c r="BT30" s="637"/>
      <c r="BU30" s="637"/>
      <c r="BV30" s="637"/>
      <c r="BW30" s="637"/>
      <c r="BX30" s="638">
        <v>95.4</v>
      </c>
      <c r="BY30" s="637"/>
      <c r="BZ30" s="637"/>
      <c r="CA30" s="637"/>
      <c r="CB30" s="639"/>
      <c r="CD30" s="379"/>
      <c r="CE30" s="381"/>
      <c r="CF30" s="567" t="s">
        <v>380</v>
      </c>
      <c r="CG30" s="568"/>
      <c r="CH30" s="568"/>
      <c r="CI30" s="568"/>
      <c r="CJ30" s="568"/>
      <c r="CK30" s="568"/>
      <c r="CL30" s="568"/>
      <c r="CM30" s="568"/>
      <c r="CN30" s="568"/>
      <c r="CO30" s="568"/>
      <c r="CP30" s="568"/>
      <c r="CQ30" s="569"/>
      <c r="CR30" s="570">
        <v>3049095</v>
      </c>
      <c r="CS30" s="393"/>
      <c r="CT30" s="393"/>
      <c r="CU30" s="393"/>
      <c r="CV30" s="393"/>
      <c r="CW30" s="393"/>
      <c r="CX30" s="393"/>
      <c r="CY30" s="571"/>
      <c r="CZ30" s="572">
        <v>12.4</v>
      </c>
      <c r="DA30" s="599"/>
      <c r="DB30" s="599"/>
      <c r="DC30" s="600"/>
      <c r="DD30" s="574">
        <v>3001927</v>
      </c>
      <c r="DE30" s="393"/>
      <c r="DF30" s="393"/>
      <c r="DG30" s="393"/>
      <c r="DH30" s="393"/>
      <c r="DI30" s="393"/>
      <c r="DJ30" s="393"/>
      <c r="DK30" s="571"/>
      <c r="DL30" s="574">
        <v>2829593</v>
      </c>
      <c r="DM30" s="393"/>
      <c r="DN30" s="393"/>
      <c r="DO30" s="393"/>
      <c r="DP30" s="393"/>
      <c r="DQ30" s="393"/>
      <c r="DR30" s="393"/>
      <c r="DS30" s="393"/>
      <c r="DT30" s="393"/>
      <c r="DU30" s="393"/>
      <c r="DV30" s="571"/>
      <c r="DW30" s="572">
        <v>21.5</v>
      </c>
      <c r="DX30" s="599"/>
      <c r="DY30" s="599"/>
      <c r="DZ30" s="599"/>
      <c r="EA30" s="599"/>
      <c r="EB30" s="599"/>
      <c r="EC30" s="608"/>
    </row>
    <row r="31" spans="2:133" ht="11.25" customHeight="1">
      <c r="B31" s="567" t="s">
        <v>134</v>
      </c>
      <c r="C31" s="568"/>
      <c r="D31" s="568"/>
      <c r="E31" s="568"/>
      <c r="F31" s="568"/>
      <c r="G31" s="568"/>
      <c r="H31" s="568"/>
      <c r="I31" s="568"/>
      <c r="J31" s="568"/>
      <c r="K31" s="568"/>
      <c r="L31" s="568"/>
      <c r="M31" s="568"/>
      <c r="N31" s="568"/>
      <c r="O31" s="568"/>
      <c r="P31" s="568"/>
      <c r="Q31" s="569"/>
      <c r="R31" s="570">
        <v>1062665</v>
      </c>
      <c r="S31" s="393"/>
      <c r="T31" s="393"/>
      <c r="U31" s="393"/>
      <c r="V31" s="393"/>
      <c r="W31" s="393"/>
      <c r="X31" s="393"/>
      <c r="Y31" s="571"/>
      <c r="Z31" s="618">
        <v>4.2</v>
      </c>
      <c r="AA31" s="618"/>
      <c r="AB31" s="618"/>
      <c r="AC31" s="618"/>
      <c r="AD31" s="619" t="s">
        <v>136</v>
      </c>
      <c r="AE31" s="619"/>
      <c r="AF31" s="619"/>
      <c r="AG31" s="619"/>
      <c r="AH31" s="619"/>
      <c r="AI31" s="619"/>
      <c r="AJ31" s="619"/>
      <c r="AK31" s="619"/>
      <c r="AL31" s="572" t="s">
        <v>136</v>
      </c>
      <c r="AM31" s="341"/>
      <c r="AN31" s="341"/>
      <c r="AO31" s="620"/>
      <c r="AP31" s="607"/>
      <c r="AQ31" s="445"/>
      <c r="AR31" s="445"/>
      <c r="AS31" s="445"/>
      <c r="AT31" s="634"/>
      <c r="AU31" s="8" t="s">
        <v>243</v>
      </c>
      <c r="AV31" s="8"/>
      <c r="AW31" s="8"/>
      <c r="AX31" s="567" t="s">
        <v>359</v>
      </c>
      <c r="AY31" s="568"/>
      <c r="AZ31" s="568"/>
      <c r="BA31" s="568"/>
      <c r="BB31" s="568"/>
      <c r="BC31" s="568"/>
      <c r="BD31" s="568"/>
      <c r="BE31" s="568"/>
      <c r="BF31" s="569"/>
      <c r="BG31" s="632">
        <v>99</v>
      </c>
      <c r="BH31" s="597"/>
      <c r="BI31" s="597"/>
      <c r="BJ31" s="597"/>
      <c r="BK31" s="597"/>
      <c r="BL31" s="597"/>
      <c r="BM31" s="341">
        <v>96.5</v>
      </c>
      <c r="BN31" s="630"/>
      <c r="BO31" s="630"/>
      <c r="BP31" s="630"/>
      <c r="BQ31" s="611"/>
      <c r="BR31" s="632">
        <v>99</v>
      </c>
      <c r="BS31" s="597"/>
      <c r="BT31" s="597"/>
      <c r="BU31" s="597"/>
      <c r="BV31" s="597"/>
      <c r="BW31" s="597"/>
      <c r="BX31" s="341">
        <v>96.2</v>
      </c>
      <c r="BY31" s="630"/>
      <c r="BZ31" s="630"/>
      <c r="CA31" s="630"/>
      <c r="CB31" s="611"/>
      <c r="CD31" s="379"/>
      <c r="CE31" s="381"/>
      <c r="CF31" s="567" t="s">
        <v>304</v>
      </c>
      <c r="CG31" s="568"/>
      <c r="CH31" s="568"/>
      <c r="CI31" s="568"/>
      <c r="CJ31" s="568"/>
      <c r="CK31" s="568"/>
      <c r="CL31" s="568"/>
      <c r="CM31" s="568"/>
      <c r="CN31" s="568"/>
      <c r="CO31" s="568"/>
      <c r="CP31" s="568"/>
      <c r="CQ31" s="569"/>
      <c r="CR31" s="570">
        <v>179199</v>
      </c>
      <c r="CS31" s="597"/>
      <c r="CT31" s="597"/>
      <c r="CU31" s="597"/>
      <c r="CV31" s="597"/>
      <c r="CW31" s="597"/>
      <c r="CX31" s="597"/>
      <c r="CY31" s="598"/>
      <c r="CZ31" s="572">
        <v>0.7</v>
      </c>
      <c r="DA31" s="599"/>
      <c r="DB31" s="599"/>
      <c r="DC31" s="600"/>
      <c r="DD31" s="574">
        <v>179199</v>
      </c>
      <c r="DE31" s="597"/>
      <c r="DF31" s="597"/>
      <c r="DG31" s="597"/>
      <c r="DH31" s="597"/>
      <c r="DI31" s="597"/>
      <c r="DJ31" s="597"/>
      <c r="DK31" s="598"/>
      <c r="DL31" s="574">
        <v>179199</v>
      </c>
      <c r="DM31" s="597"/>
      <c r="DN31" s="597"/>
      <c r="DO31" s="597"/>
      <c r="DP31" s="597"/>
      <c r="DQ31" s="597"/>
      <c r="DR31" s="597"/>
      <c r="DS31" s="597"/>
      <c r="DT31" s="597"/>
      <c r="DU31" s="597"/>
      <c r="DV31" s="598"/>
      <c r="DW31" s="572">
        <v>1.4</v>
      </c>
      <c r="DX31" s="599"/>
      <c r="DY31" s="599"/>
      <c r="DZ31" s="599"/>
      <c r="EA31" s="599"/>
      <c r="EB31" s="599"/>
      <c r="EC31" s="608"/>
    </row>
    <row r="32" spans="2:133" ht="11.25" customHeight="1">
      <c r="B32" s="567" t="s">
        <v>382</v>
      </c>
      <c r="C32" s="568"/>
      <c r="D32" s="568"/>
      <c r="E32" s="568"/>
      <c r="F32" s="568"/>
      <c r="G32" s="568"/>
      <c r="H32" s="568"/>
      <c r="I32" s="568"/>
      <c r="J32" s="568"/>
      <c r="K32" s="568"/>
      <c r="L32" s="568"/>
      <c r="M32" s="568"/>
      <c r="N32" s="568"/>
      <c r="O32" s="568"/>
      <c r="P32" s="568"/>
      <c r="Q32" s="569"/>
      <c r="R32" s="570">
        <v>1299938</v>
      </c>
      <c r="S32" s="393"/>
      <c r="T32" s="393"/>
      <c r="U32" s="393"/>
      <c r="V32" s="393"/>
      <c r="W32" s="393"/>
      <c r="X32" s="393"/>
      <c r="Y32" s="571"/>
      <c r="Z32" s="618">
        <v>5.0999999999999996</v>
      </c>
      <c r="AA32" s="618"/>
      <c r="AB32" s="618"/>
      <c r="AC32" s="618"/>
      <c r="AD32" s="619" t="s">
        <v>136</v>
      </c>
      <c r="AE32" s="619"/>
      <c r="AF32" s="619"/>
      <c r="AG32" s="619"/>
      <c r="AH32" s="619"/>
      <c r="AI32" s="619"/>
      <c r="AJ32" s="619"/>
      <c r="AK32" s="619"/>
      <c r="AL32" s="572" t="s">
        <v>136</v>
      </c>
      <c r="AM32" s="341"/>
      <c r="AN32" s="341"/>
      <c r="AO32" s="620"/>
      <c r="AP32" s="371"/>
      <c r="AQ32" s="372"/>
      <c r="AR32" s="372"/>
      <c r="AS32" s="372"/>
      <c r="AT32" s="635"/>
      <c r="AU32" s="47"/>
      <c r="AV32" s="47"/>
      <c r="AW32" s="47"/>
      <c r="AX32" s="581" t="s">
        <v>147</v>
      </c>
      <c r="AY32" s="582"/>
      <c r="AZ32" s="582"/>
      <c r="BA32" s="582"/>
      <c r="BB32" s="582"/>
      <c r="BC32" s="582"/>
      <c r="BD32" s="582"/>
      <c r="BE32" s="582"/>
      <c r="BF32" s="583"/>
      <c r="BG32" s="631">
        <v>98.6</v>
      </c>
      <c r="BH32" s="585"/>
      <c r="BI32" s="585"/>
      <c r="BJ32" s="585"/>
      <c r="BK32" s="585"/>
      <c r="BL32" s="585"/>
      <c r="BM32" s="616">
        <v>95</v>
      </c>
      <c r="BN32" s="585"/>
      <c r="BO32" s="585"/>
      <c r="BP32" s="585"/>
      <c r="BQ32" s="605"/>
      <c r="BR32" s="631">
        <v>98.7</v>
      </c>
      <c r="BS32" s="585"/>
      <c r="BT32" s="585"/>
      <c r="BU32" s="585"/>
      <c r="BV32" s="585"/>
      <c r="BW32" s="585"/>
      <c r="BX32" s="616">
        <v>94.3</v>
      </c>
      <c r="BY32" s="585"/>
      <c r="BZ32" s="585"/>
      <c r="CA32" s="585"/>
      <c r="CB32" s="605"/>
      <c r="CD32" s="382"/>
      <c r="CE32" s="384"/>
      <c r="CF32" s="567" t="s">
        <v>383</v>
      </c>
      <c r="CG32" s="568"/>
      <c r="CH32" s="568"/>
      <c r="CI32" s="568"/>
      <c r="CJ32" s="568"/>
      <c r="CK32" s="568"/>
      <c r="CL32" s="568"/>
      <c r="CM32" s="568"/>
      <c r="CN32" s="568"/>
      <c r="CO32" s="568"/>
      <c r="CP32" s="568"/>
      <c r="CQ32" s="569"/>
      <c r="CR32" s="570" t="s">
        <v>136</v>
      </c>
      <c r="CS32" s="393"/>
      <c r="CT32" s="393"/>
      <c r="CU32" s="393"/>
      <c r="CV32" s="393"/>
      <c r="CW32" s="393"/>
      <c r="CX32" s="393"/>
      <c r="CY32" s="571"/>
      <c r="CZ32" s="572" t="s">
        <v>136</v>
      </c>
      <c r="DA32" s="599"/>
      <c r="DB32" s="599"/>
      <c r="DC32" s="600"/>
      <c r="DD32" s="574" t="s">
        <v>136</v>
      </c>
      <c r="DE32" s="393"/>
      <c r="DF32" s="393"/>
      <c r="DG32" s="393"/>
      <c r="DH32" s="393"/>
      <c r="DI32" s="393"/>
      <c r="DJ32" s="393"/>
      <c r="DK32" s="571"/>
      <c r="DL32" s="574" t="s">
        <v>136</v>
      </c>
      <c r="DM32" s="393"/>
      <c r="DN32" s="393"/>
      <c r="DO32" s="393"/>
      <c r="DP32" s="393"/>
      <c r="DQ32" s="393"/>
      <c r="DR32" s="393"/>
      <c r="DS32" s="393"/>
      <c r="DT32" s="393"/>
      <c r="DU32" s="393"/>
      <c r="DV32" s="571"/>
      <c r="DW32" s="572" t="s">
        <v>136</v>
      </c>
      <c r="DX32" s="599"/>
      <c r="DY32" s="599"/>
      <c r="DZ32" s="599"/>
      <c r="EA32" s="599"/>
      <c r="EB32" s="599"/>
      <c r="EC32" s="608"/>
    </row>
    <row r="33" spans="2:133" ht="11.25" customHeight="1">
      <c r="B33" s="567" t="s">
        <v>360</v>
      </c>
      <c r="C33" s="568"/>
      <c r="D33" s="568"/>
      <c r="E33" s="568"/>
      <c r="F33" s="568"/>
      <c r="G33" s="568"/>
      <c r="H33" s="568"/>
      <c r="I33" s="568"/>
      <c r="J33" s="568"/>
      <c r="K33" s="568"/>
      <c r="L33" s="568"/>
      <c r="M33" s="568"/>
      <c r="N33" s="568"/>
      <c r="O33" s="568"/>
      <c r="P33" s="568"/>
      <c r="Q33" s="569"/>
      <c r="R33" s="570">
        <v>979394</v>
      </c>
      <c r="S33" s="393"/>
      <c r="T33" s="393"/>
      <c r="U33" s="393"/>
      <c r="V33" s="393"/>
      <c r="W33" s="393"/>
      <c r="X33" s="393"/>
      <c r="Y33" s="571"/>
      <c r="Z33" s="618">
        <v>3.9</v>
      </c>
      <c r="AA33" s="618"/>
      <c r="AB33" s="618"/>
      <c r="AC33" s="618"/>
      <c r="AD33" s="619" t="s">
        <v>136</v>
      </c>
      <c r="AE33" s="619"/>
      <c r="AF33" s="619"/>
      <c r="AG33" s="619"/>
      <c r="AH33" s="619"/>
      <c r="AI33" s="619"/>
      <c r="AJ33" s="619"/>
      <c r="AK33" s="619"/>
      <c r="AL33" s="572" t="s">
        <v>136</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385</v>
      </c>
      <c r="CE33" s="568"/>
      <c r="CF33" s="568"/>
      <c r="CG33" s="568"/>
      <c r="CH33" s="568"/>
      <c r="CI33" s="568"/>
      <c r="CJ33" s="568"/>
      <c r="CK33" s="568"/>
      <c r="CL33" s="568"/>
      <c r="CM33" s="568"/>
      <c r="CN33" s="568"/>
      <c r="CO33" s="568"/>
      <c r="CP33" s="568"/>
      <c r="CQ33" s="569"/>
      <c r="CR33" s="570">
        <v>10025601</v>
      </c>
      <c r="CS33" s="597"/>
      <c r="CT33" s="597"/>
      <c r="CU33" s="597"/>
      <c r="CV33" s="597"/>
      <c r="CW33" s="597"/>
      <c r="CX33" s="597"/>
      <c r="CY33" s="598"/>
      <c r="CZ33" s="572">
        <v>40.799999999999997</v>
      </c>
      <c r="DA33" s="599"/>
      <c r="DB33" s="599"/>
      <c r="DC33" s="600"/>
      <c r="DD33" s="574">
        <v>6905112</v>
      </c>
      <c r="DE33" s="597"/>
      <c r="DF33" s="597"/>
      <c r="DG33" s="597"/>
      <c r="DH33" s="597"/>
      <c r="DI33" s="597"/>
      <c r="DJ33" s="597"/>
      <c r="DK33" s="598"/>
      <c r="DL33" s="574">
        <v>5059953</v>
      </c>
      <c r="DM33" s="597"/>
      <c r="DN33" s="597"/>
      <c r="DO33" s="597"/>
      <c r="DP33" s="597"/>
      <c r="DQ33" s="597"/>
      <c r="DR33" s="597"/>
      <c r="DS33" s="597"/>
      <c r="DT33" s="597"/>
      <c r="DU33" s="597"/>
      <c r="DV33" s="598"/>
      <c r="DW33" s="572">
        <v>38.4</v>
      </c>
      <c r="DX33" s="599"/>
      <c r="DY33" s="599"/>
      <c r="DZ33" s="599"/>
      <c r="EA33" s="599"/>
      <c r="EB33" s="599"/>
      <c r="EC33" s="608"/>
    </row>
    <row r="34" spans="2:133" ht="11.25" customHeight="1">
      <c r="B34" s="567" t="s">
        <v>386</v>
      </c>
      <c r="C34" s="568"/>
      <c r="D34" s="568"/>
      <c r="E34" s="568"/>
      <c r="F34" s="568"/>
      <c r="G34" s="568"/>
      <c r="H34" s="568"/>
      <c r="I34" s="568"/>
      <c r="J34" s="568"/>
      <c r="K34" s="568"/>
      <c r="L34" s="568"/>
      <c r="M34" s="568"/>
      <c r="N34" s="568"/>
      <c r="O34" s="568"/>
      <c r="P34" s="568"/>
      <c r="Q34" s="569"/>
      <c r="R34" s="570">
        <v>205618</v>
      </c>
      <c r="S34" s="393"/>
      <c r="T34" s="393"/>
      <c r="U34" s="393"/>
      <c r="V34" s="393"/>
      <c r="W34" s="393"/>
      <c r="X34" s="393"/>
      <c r="Y34" s="571"/>
      <c r="Z34" s="618">
        <v>0.8</v>
      </c>
      <c r="AA34" s="618"/>
      <c r="AB34" s="618"/>
      <c r="AC34" s="618"/>
      <c r="AD34" s="619">
        <v>847</v>
      </c>
      <c r="AE34" s="619"/>
      <c r="AF34" s="619"/>
      <c r="AG34" s="619"/>
      <c r="AH34" s="619"/>
      <c r="AI34" s="619"/>
      <c r="AJ34" s="619"/>
      <c r="AK34" s="619"/>
      <c r="AL34" s="572">
        <v>0</v>
      </c>
      <c r="AM34" s="341"/>
      <c r="AN34" s="341"/>
      <c r="AO34" s="620"/>
      <c r="AP34" s="18"/>
      <c r="AQ34" s="505" t="s">
        <v>388</v>
      </c>
      <c r="AR34" s="506"/>
      <c r="AS34" s="506"/>
      <c r="AT34" s="506"/>
      <c r="AU34" s="506"/>
      <c r="AV34" s="506"/>
      <c r="AW34" s="506"/>
      <c r="AX34" s="506"/>
      <c r="AY34" s="506"/>
      <c r="AZ34" s="506"/>
      <c r="BA34" s="506"/>
      <c r="BB34" s="506"/>
      <c r="BC34" s="506"/>
      <c r="BD34" s="506"/>
      <c r="BE34" s="506"/>
      <c r="BF34" s="548"/>
      <c r="BG34" s="505" t="s">
        <v>197</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389</v>
      </c>
      <c r="CE34" s="568"/>
      <c r="CF34" s="568"/>
      <c r="CG34" s="568"/>
      <c r="CH34" s="568"/>
      <c r="CI34" s="568"/>
      <c r="CJ34" s="568"/>
      <c r="CK34" s="568"/>
      <c r="CL34" s="568"/>
      <c r="CM34" s="568"/>
      <c r="CN34" s="568"/>
      <c r="CO34" s="568"/>
      <c r="CP34" s="568"/>
      <c r="CQ34" s="569"/>
      <c r="CR34" s="570">
        <v>3310827</v>
      </c>
      <c r="CS34" s="393"/>
      <c r="CT34" s="393"/>
      <c r="CU34" s="393"/>
      <c r="CV34" s="393"/>
      <c r="CW34" s="393"/>
      <c r="CX34" s="393"/>
      <c r="CY34" s="571"/>
      <c r="CZ34" s="572">
        <v>13.5</v>
      </c>
      <c r="DA34" s="599"/>
      <c r="DB34" s="599"/>
      <c r="DC34" s="600"/>
      <c r="DD34" s="574">
        <v>2357773</v>
      </c>
      <c r="DE34" s="393"/>
      <c r="DF34" s="393"/>
      <c r="DG34" s="393"/>
      <c r="DH34" s="393"/>
      <c r="DI34" s="393"/>
      <c r="DJ34" s="393"/>
      <c r="DK34" s="571"/>
      <c r="DL34" s="574">
        <v>1827068</v>
      </c>
      <c r="DM34" s="393"/>
      <c r="DN34" s="393"/>
      <c r="DO34" s="393"/>
      <c r="DP34" s="393"/>
      <c r="DQ34" s="393"/>
      <c r="DR34" s="393"/>
      <c r="DS34" s="393"/>
      <c r="DT34" s="393"/>
      <c r="DU34" s="393"/>
      <c r="DV34" s="571"/>
      <c r="DW34" s="572">
        <v>13.9</v>
      </c>
      <c r="DX34" s="599"/>
      <c r="DY34" s="599"/>
      <c r="DZ34" s="599"/>
      <c r="EA34" s="599"/>
      <c r="EB34" s="599"/>
      <c r="EC34" s="608"/>
    </row>
    <row r="35" spans="2:133" ht="11.25" customHeight="1">
      <c r="B35" s="567" t="s">
        <v>391</v>
      </c>
      <c r="C35" s="568"/>
      <c r="D35" s="568"/>
      <c r="E35" s="568"/>
      <c r="F35" s="568"/>
      <c r="G35" s="568"/>
      <c r="H35" s="568"/>
      <c r="I35" s="568"/>
      <c r="J35" s="568"/>
      <c r="K35" s="568"/>
      <c r="L35" s="568"/>
      <c r="M35" s="568"/>
      <c r="N35" s="568"/>
      <c r="O35" s="568"/>
      <c r="P35" s="568"/>
      <c r="Q35" s="569"/>
      <c r="R35" s="570">
        <v>2101500</v>
      </c>
      <c r="S35" s="393"/>
      <c r="T35" s="393"/>
      <c r="U35" s="393"/>
      <c r="V35" s="393"/>
      <c r="W35" s="393"/>
      <c r="X35" s="393"/>
      <c r="Y35" s="571"/>
      <c r="Z35" s="618">
        <v>8.3000000000000007</v>
      </c>
      <c r="AA35" s="618"/>
      <c r="AB35" s="618"/>
      <c r="AC35" s="618"/>
      <c r="AD35" s="619" t="s">
        <v>136</v>
      </c>
      <c r="AE35" s="619"/>
      <c r="AF35" s="619"/>
      <c r="AG35" s="619"/>
      <c r="AH35" s="619"/>
      <c r="AI35" s="619"/>
      <c r="AJ35" s="619"/>
      <c r="AK35" s="619"/>
      <c r="AL35" s="572" t="s">
        <v>136</v>
      </c>
      <c r="AM35" s="341"/>
      <c r="AN35" s="341"/>
      <c r="AO35" s="620"/>
      <c r="AP35" s="18"/>
      <c r="AQ35" s="627" t="s">
        <v>374</v>
      </c>
      <c r="AR35" s="628"/>
      <c r="AS35" s="628"/>
      <c r="AT35" s="628"/>
      <c r="AU35" s="628"/>
      <c r="AV35" s="628"/>
      <c r="AW35" s="628"/>
      <c r="AX35" s="628"/>
      <c r="AY35" s="629"/>
      <c r="AZ35" s="621">
        <v>2531967</v>
      </c>
      <c r="BA35" s="622"/>
      <c r="BB35" s="622"/>
      <c r="BC35" s="622"/>
      <c r="BD35" s="622"/>
      <c r="BE35" s="622"/>
      <c r="BF35" s="623"/>
      <c r="BG35" s="624" t="s">
        <v>392</v>
      </c>
      <c r="BH35" s="625"/>
      <c r="BI35" s="625"/>
      <c r="BJ35" s="625"/>
      <c r="BK35" s="625"/>
      <c r="BL35" s="625"/>
      <c r="BM35" s="625"/>
      <c r="BN35" s="625"/>
      <c r="BO35" s="625"/>
      <c r="BP35" s="625"/>
      <c r="BQ35" s="625"/>
      <c r="BR35" s="625"/>
      <c r="BS35" s="625"/>
      <c r="BT35" s="625"/>
      <c r="BU35" s="626"/>
      <c r="BV35" s="621">
        <v>242882</v>
      </c>
      <c r="BW35" s="622"/>
      <c r="BX35" s="622"/>
      <c r="BY35" s="622"/>
      <c r="BZ35" s="622"/>
      <c r="CA35" s="622"/>
      <c r="CB35" s="623"/>
      <c r="CD35" s="567" t="s">
        <v>394</v>
      </c>
      <c r="CE35" s="568"/>
      <c r="CF35" s="568"/>
      <c r="CG35" s="568"/>
      <c r="CH35" s="568"/>
      <c r="CI35" s="568"/>
      <c r="CJ35" s="568"/>
      <c r="CK35" s="568"/>
      <c r="CL35" s="568"/>
      <c r="CM35" s="568"/>
      <c r="CN35" s="568"/>
      <c r="CO35" s="568"/>
      <c r="CP35" s="568"/>
      <c r="CQ35" s="569"/>
      <c r="CR35" s="570">
        <v>306835</v>
      </c>
      <c r="CS35" s="597"/>
      <c r="CT35" s="597"/>
      <c r="CU35" s="597"/>
      <c r="CV35" s="597"/>
      <c r="CW35" s="597"/>
      <c r="CX35" s="597"/>
      <c r="CY35" s="598"/>
      <c r="CZ35" s="572">
        <v>1.2</v>
      </c>
      <c r="DA35" s="599"/>
      <c r="DB35" s="599"/>
      <c r="DC35" s="600"/>
      <c r="DD35" s="574">
        <v>248670</v>
      </c>
      <c r="DE35" s="597"/>
      <c r="DF35" s="597"/>
      <c r="DG35" s="597"/>
      <c r="DH35" s="597"/>
      <c r="DI35" s="597"/>
      <c r="DJ35" s="597"/>
      <c r="DK35" s="598"/>
      <c r="DL35" s="574">
        <v>228026</v>
      </c>
      <c r="DM35" s="597"/>
      <c r="DN35" s="597"/>
      <c r="DO35" s="597"/>
      <c r="DP35" s="597"/>
      <c r="DQ35" s="597"/>
      <c r="DR35" s="597"/>
      <c r="DS35" s="597"/>
      <c r="DT35" s="597"/>
      <c r="DU35" s="597"/>
      <c r="DV35" s="598"/>
      <c r="DW35" s="572">
        <v>1.7</v>
      </c>
      <c r="DX35" s="599"/>
      <c r="DY35" s="599"/>
      <c r="DZ35" s="599"/>
      <c r="EA35" s="599"/>
      <c r="EB35" s="599"/>
      <c r="EC35" s="608"/>
    </row>
    <row r="36" spans="2:133" ht="11.25" customHeight="1">
      <c r="B36" s="567" t="s">
        <v>396</v>
      </c>
      <c r="C36" s="568"/>
      <c r="D36" s="568"/>
      <c r="E36" s="568"/>
      <c r="F36" s="568"/>
      <c r="G36" s="568"/>
      <c r="H36" s="568"/>
      <c r="I36" s="568"/>
      <c r="J36" s="568"/>
      <c r="K36" s="568"/>
      <c r="L36" s="568"/>
      <c r="M36" s="568"/>
      <c r="N36" s="568"/>
      <c r="O36" s="568"/>
      <c r="P36" s="568"/>
      <c r="Q36" s="569"/>
      <c r="R36" s="570" t="s">
        <v>136</v>
      </c>
      <c r="S36" s="393"/>
      <c r="T36" s="393"/>
      <c r="U36" s="393"/>
      <c r="V36" s="393"/>
      <c r="W36" s="393"/>
      <c r="X36" s="393"/>
      <c r="Y36" s="571"/>
      <c r="Z36" s="618" t="s">
        <v>136</v>
      </c>
      <c r="AA36" s="618"/>
      <c r="AB36" s="618"/>
      <c r="AC36" s="618"/>
      <c r="AD36" s="619" t="s">
        <v>136</v>
      </c>
      <c r="AE36" s="619"/>
      <c r="AF36" s="619"/>
      <c r="AG36" s="619"/>
      <c r="AH36" s="619"/>
      <c r="AI36" s="619"/>
      <c r="AJ36" s="619"/>
      <c r="AK36" s="619"/>
      <c r="AL36" s="572" t="s">
        <v>136</v>
      </c>
      <c r="AM36" s="341"/>
      <c r="AN36" s="341"/>
      <c r="AO36" s="620"/>
      <c r="AQ36" s="609" t="s">
        <v>397</v>
      </c>
      <c r="AR36" s="486"/>
      <c r="AS36" s="486"/>
      <c r="AT36" s="486"/>
      <c r="AU36" s="486"/>
      <c r="AV36" s="486"/>
      <c r="AW36" s="486"/>
      <c r="AX36" s="486"/>
      <c r="AY36" s="610"/>
      <c r="AZ36" s="570">
        <v>148351</v>
      </c>
      <c r="BA36" s="393"/>
      <c r="BB36" s="393"/>
      <c r="BC36" s="393"/>
      <c r="BD36" s="597"/>
      <c r="BE36" s="597"/>
      <c r="BF36" s="611"/>
      <c r="BG36" s="567" t="s">
        <v>398</v>
      </c>
      <c r="BH36" s="568"/>
      <c r="BI36" s="568"/>
      <c r="BJ36" s="568"/>
      <c r="BK36" s="568"/>
      <c r="BL36" s="568"/>
      <c r="BM36" s="568"/>
      <c r="BN36" s="568"/>
      <c r="BO36" s="568"/>
      <c r="BP36" s="568"/>
      <c r="BQ36" s="568"/>
      <c r="BR36" s="568"/>
      <c r="BS36" s="568"/>
      <c r="BT36" s="568"/>
      <c r="BU36" s="569"/>
      <c r="BV36" s="570">
        <v>-53066</v>
      </c>
      <c r="BW36" s="393"/>
      <c r="BX36" s="393"/>
      <c r="BY36" s="393"/>
      <c r="BZ36" s="393"/>
      <c r="CA36" s="393"/>
      <c r="CB36" s="612"/>
      <c r="CD36" s="567" t="s">
        <v>401</v>
      </c>
      <c r="CE36" s="568"/>
      <c r="CF36" s="568"/>
      <c r="CG36" s="568"/>
      <c r="CH36" s="568"/>
      <c r="CI36" s="568"/>
      <c r="CJ36" s="568"/>
      <c r="CK36" s="568"/>
      <c r="CL36" s="568"/>
      <c r="CM36" s="568"/>
      <c r="CN36" s="568"/>
      <c r="CO36" s="568"/>
      <c r="CP36" s="568"/>
      <c r="CQ36" s="569"/>
      <c r="CR36" s="570">
        <v>1994593</v>
      </c>
      <c r="CS36" s="393"/>
      <c r="CT36" s="393"/>
      <c r="CU36" s="393"/>
      <c r="CV36" s="393"/>
      <c r="CW36" s="393"/>
      <c r="CX36" s="393"/>
      <c r="CY36" s="571"/>
      <c r="CZ36" s="572">
        <v>8.1</v>
      </c>
      <c r="DA36" s="599"/>
      <c r="DB36" s="599"/>
      <c r="DC36" s="600"/>
      <c r="DD36" s="574">
        <v>1475598</v>
      </c>
      <c r="DE36" s="393"/>
      <c r="DF36" s="393"/>
      <c r="DG36" s="393"/>
      <c r="DH36" s="393"/>
      <c r="DI36" s="393"/>
      <c r="DJ36" s="393"/>
      <c r="DK36" s="571"/>
      <c r="DL36" s="574">
        <v>1213225</v>
      </c>
      <c r="DM36" s="393"/>
      <c r="DN36" s="393"/>
      <c r="DO36" s="393"/>
      <c r="DP36" s="393"/>
      <c r="DQ36" s="393"/>
      <c r="DR36" s="393"/>
      <c r="DS36" s="393"/>
      <c r="DT36" s="393"/>
      <c r="DU36" s="393"/>
      <c r="DV36" s="571"/>
      <c r="DW36" s="572">
        <v>9.1999999999999993</v>
      </c>
      <c r="DX36" s="599"/>
      <c r="DY36" s="599"/>
      <c r="DZ36" s="599"/>
      <c r="EA36" s="599"/>
      <c r="EB36" s="599"/>
      <c r="EC36" s="608"/>
    </row>
    <row r="37" spans="2:133" ht="11.25" customHeight="1">
      <c r="B37" s="567" t="s">
        <v>402</v>
      </c>
      <c r="C37" s="568"/>
      <c r="D37" s="568"/>
      <c r="E37" s="568"/>
      <c r="F37" s="568"/>
      <c r="G37" s="568"/>
      <c r="H37" s="568"/>
      <c r="I37" s="568"/>
      <c r="J37" s="568"/>
      <c r="K37" s="568"/>
      <c r="L37" s="568"/>
      <c r="M37" s="568"/>
      <c r="N37" s="568"/>
      <c r="O37" s="568"/>
      <c r="P37" s="568"/>
      <c r="Q37" s="569"/>
      <c r="R37" s="570">
        <v>544800</v>
      </c>
      <c r="S37" s="393"/>
      <c r="T37" s="393"/>
      <c r="U37" s="393"/>
      <c r="V37" s="393"/>
      <c r="W37" s="393"/>
      <c r="X37" s="393"/>
      <c r="Y37" s="571"/>
      <c r="Z37" s="618">
        <v>2.1</v>
      </c>
      <c r="AA37" s="618"/>
      <c r="AB37" s="618"/>
      <c r="AC37" s="618"/>
      <c r="AD37" s="619" t="s">
        <v>136</v>
      </c>
      <c r="AE37" s="619"/>
      <c r="AF37" s="619"/>
      <c r="AG37" s="619"/>
      <c r="AH37" s="619"/>
      <c r="AI37" s="619"/>
      <c r="AJ37" s="619"/>
      <c r="AK37" s="619"/>
      <c r="AL37" s="572" t="s">
        <v>136</v>
      </c>
      <c r="AM37" s="341"/>
      <c r="AN37" s="341"/>
      <c r="AO37" s="620"/>
      <c r="AQ37" s="609" t="s">
        <v>298</v>
      </c>
      <c r="AR37" s="486"/>
      <c r="AS37" s="486"/>
      <c r="AT37" s="486"/>
      <c r="AU37" s="486"/>
      <c r="AV37" s="486"/>
      <c r="AW37" s="486"/>
      <c r="AX37" s="486"/>
      <c r="AY37" s="610"/>
      <c r="AZ37" s="570">
        <v>45686</v>
      </c>
      <c r="BA37" s="393"/>
      <c r="BB37" s="393"/>
      <c r="BC37" s="393"/>
      <c r="BD37" s="597"/>
      <c r="BE37" s="597"/>
      <c r="BF37" s="611"/>
      <c r="BG37" s="567" t="s">
        <v>404</v>
      </c>
      <c r="BH37" s="568"/>
      <c r="BI37" s="568"/>
      <c r="BJ37" s="568"/>
      <c r="BK37" s="568"/>
      <c r="BL37" s="568"/>
      <c r="BM37" s="568"/>
      <c r="BN37" s="568"/>
      <c r="BO37" s="568"/>
      <c r="BP37" s="568"/>
      <c r="BQ37" s="568"/>
      <c r="BR37" s="568"/>
      <c r="BS37" s="568"/>
      <c r="BT37" s="568"/>
      <c r="BU37" s="569"/>
      <c r="BV37" s="570">
        <v>6507</v>
      </c>
      <c r="BW37" s="393"/>
      <c r="BX37" s="393"/>
      <c r="BY37" s="393"/>
      <c r="BZ37" s="393"/>
      <c r="CA37" s="393"/>
      <c r="CB37" s="612"/>
      <c r="CD37" s="567" t="s">
        <v>146</v>
      </c>
      <c r="CE37" s="568"/>
      <c r="CF37" s="568"/>
      <c r="CG37" s="568"/>
      <c r="CH37" s="568"/>
      <c r="CI37" s="568"/>
      <c r="CJ37" s="568"/>
      <c r="CK37" s="568"/>
      <c r="CL37" s="568"/>
      <c r="CM37" s="568"/>
      <c r="CN37" s="568"/>
      <c r="CO37" s="568"/>
      <c r="CP37" s="568"/>
      <c r="CQ37" s="569"/>
      <c r="CR37" s="570">
        <v>532046</v>
      </c>
      <c r="CS37" s="597"/>
      <c r="CT37" s="597"/>
      <c r="CU37" s="597"/>
      <c r="CV37" s="597"/>
      <c r="CW37" s="597"/>
      <c r="CX37" s="597"/>
      <c r="CY37" s="598"/>
      <c r="CZ37" s="572">
        <v>2.2000000000000002</v>
      </c>
      <c r="DA37" s="599"/>
      <c r="DB37" s="599"/>
      <c r="DC37" s="600"/>
      <c r="DD37" s="574">
        <v>532046</v>
      </c>
      <c r="DE37" s="597"/>
      <c r="DF37" s="597"/>
      <c r="DG37" s="597"/>
      <c r="DH37" s="597"/>
      <c r="DI37" s="597"/>
      <c r="DJ37" s="597"/>
      <c r="DK37" s="598"/>
      <c r="DL37" s="574">
        <v>532046</v>
      </c>
      <c r="DM37" s="597"/>
      <c r="DN37" s="597"/>
      <c r="DO37" s="597"/>
      <c r="DP37" s="597"/>
      <c r="DQ37" s="597"/>
      <c r="DR37" s="597"/>
      <c r="DS37" s="597"/>
      <c r="DT37" s="597"/>
      <c r="DU37" s="597"/>
      <c r="DV37" s="598"/>
      <c r="DW37" s="572">
        <v>4</v>
      </c>
      <c r="DX37" s="599"/>
      <c r="DY37" s="599"/>
      <c r="DZ37" s="599"/>
      <c r="EA37" s="599"/>
      <c r="EB37" s="599"/>
      <c r="EC37" s="608"/>
    </row>
    <row r="38" spans="2:133" ht="11.25" customHeight="1">
      <c r="B38" s="581" t="s">
        <v>403</v>
      </c>
      <c r="C38" s="582"/>
      <c r="D38" s="582"/>
      <c r="E38" s="582"/>
      <c r="F38" s="582"/>
      <c r="G38" s="582"/>
      <c r="H38" s="582"/>
      <c r="I38" s="582"/>
      <c r="J38" s="582"/>
      <c r="K38" s="582"/>
      <c r="L38" s="582"/>
      <c r="M38" s="582"/>
      <c r="N38" s="582"/>
      <c r="O38" s="582"/>
      <c r="P38" s="582"/>
      <c r="Q38" s="583"/>
      <c r="R38" s="584">
        <v>25372321</v>
      </c>
      <c r="S38" s="604"/>
      <c r="T38" s="604"/>
      <c r="U38" s="604"/>
      <c r="V38" s="604"/>
      <c r="W38" s="604"/>
      <c r="X38" s="604"/>
      <c r="Y38" s="613"/>
      <c r="Z38" s="614">
        <v>100</v>
      </c>
      <c r="AA38" s="614"/>
      <c r="AB38" s="614"/>
      <c r="AC38" s="614"/>
      <c r="AD38" s="615">
        <v>12631903</v>
      </c>
      <c r="AE38" s="615"/>
      <c r="AF38" s="615"/>
      <c r="AG38" s="615"/>
      <c r="AH38" s="615"/>
      <c r="AI38" s="615"/>
      <c r="AJ38" s="615"/>
      <c r="AK38" s="615"/>
      <c r="AL38" s="587">
        <v>100</v>
      </c>
      <c r="AM38" s="616"/>
      <c r="AN38" s="616"/>
      <c r="AO38" s="617"/>
      <c r="AQ38" s="609" t="s">
        <v>406</v>
      </c>
      <c r="AR38" s="486"/>
      <c r="AS38" s="486"/>
      <c r="AT38" s="486"/>
      <c r="AU38" s="486"/>
      <c r="AV38" s="486"/>
      <c r="AW38" s="486"/>
      <c r="AX38" s="486"/>
      <c r="AY38" s="610"/>
      <c r="AZ38" s="570">
        <v>3203</v>
      </c>
      <c r="BA38" s="393"/>
      <c r="BB38" s="393"/>
      <c r="BC38" s="393"/>
      <c r="BD38" s="597"/>
      <c r="BE38" s="597"/>
      <c r="BF38" s="611"/>
      <c r="BG38" s="567" t="s">
        <v>321</v>
      </c>
      <c r="BH38" s="568"/>
      <c r="BI38" s="568"/>
      <c r="BJ38" s="568"/>
      <c r="BK38" s="568"/>
      <c r="BL38" s="568"/>
      <c r="BM38" s="568"/>
      <c r="BN38" s="568"/>
      <c r="BO38" s="568"/>
      <c r="BP38" s="568"/>
      <c r="BQ38" s="568"/>
      <c r="BR38" s="568"/>
      <c r="BS38" s="568"/>
      <c r="BT38" s="568"/>
      <c r="BU38" s="569"/>
      <c r="BV38" s="570">
        <v>10546</v>
      </c>
      <c r="BW38" s="393"/>
      <c r="BX38" s="393"/>
      <c r="BY38" s="393"/>
      <c r="BZ38" s="393"/>
      <c r="CA38" s="393"/>
      <c r="CB38" s="612"/>
      <c r="CD38" s="567" t="s">
        <v>408</v>
      </c>
      <c r="CE38" s="568"/>
      <c r="CF38" s="568"/>
      <c r="CG38" s="568"/>
      <c r="CH38" s="568"/>
      <c r="CI38" s="568"/>
      <c r="CJ38" s="568"/>
      <c r="CK38" s="568"/>
      <c r="CL38" s="568"/>
      <c r="CM38" s="568"/>
      <c r="CN38" s="568"/>
      <c r="CO38" s="568"/>
      <c r="CP38" s="568"/>
      <c r="CQ38" s="569"/>
      <c r="CR38" s="570">
        <v>2486281</v>
      </c>
      <c r="CS38" s="393"/>
      <c r="CT38" s="393"/>
      <c r="CU38" s="393"/>
      <c r="CV38" s="393"/>
      <c r="CW38" s="393"/>
      <c r="CX38" s="393"/>
      <c r="CY38" s="571"/>
      <c r="CZ38" s="572">
        <v>10.1</v>
      </c>
      <c r="DA38" s="599"/>
      <c r="DB38" s="599"/>
      <c r="DC38" s="600"/>
      <c r="DD38" s="574">
        <v>2096386</v>
      </c>
      <c r="DE38" s="393"/>
      <c r="DF38" s="393"/>
      <c r="DG38" s="393"/>
      <c r="DH38" s="393"/>
      <c r="DI38" s="393"/>
      <c r="DJ38" s="393"/>
      <c r="DK38" s="571"/>
      <c r="DL38" s="574">
        <v>1791634</v>
      </c>
      <c r="DM38" s="393"/>
      <c r="DN38" s="393"/>
      <c r="DO38" s="393"/>
      <c r="DP38" s="393"/>
      <c r="DQ38" s="393"/>
      <c r="DR38" s="393"/>
      <c r="DS38" s="393"/>
      <c r="DT38" s="393"/>
      <c r="DU38" s="393"/>
      <c r="DV38" s="571"/>
      <c r="DW38" s="572">
        <v>13.6</v>
      </c>
      <c r="DX38" s="599"/>
      <c r="DY38" s="599"/>
      <c r="DZ38" s="599"/>
      <c r="EA38" s="599"/>
      <c r="EB38" s="599"/>
      <c r="EC38" s="608"/>
    </row>
    <row r="39" spans="2:133" ht="11.25" customHeight="1">
      <c r="AQ39" s="609" t="s">
        <v>409</v>
      </c>
      <c r="AR39" s="486"/>
      <c r="AS39" s="486"/>
      <c r="AT39" s="486"/>
      <c r="AU39" s="486"/>
      <c r="AV39" s="486"/>
      <c r="AW39" s="486"/>
      <c r="AX39" s="486"/>
      <c r="AY39" s="610"/>
      <c r="AZ39" s="570" t="s">
        <v>136</v>
      </c>
      <c r="BA39" s="393"/>
      <c r="BB39" s="393"/>
      <c r="BC39" s="393"/>
      <c r="BD39" s="597"/>
      <c r="BE39" s="597"/>
      <c r="BF39" s="611"/>
      <c r="BG39" s="607" t="s">
        <v>410</v>
      </c>
      <c r="BH39" s="445"/>
      <c r="BI39" s="445"/>
      <c r="BJ39" s="445"/>
      <c r="BK39" s="445"/>
      <c r="BL39" s="7"/>
      <c r="BM39" s="568" t="s">
        <v>411</v>
      </c>
      <c r="BN39" s="568"/>
      <c r="BO39" s="568"/>
      <c r="BP39" s="568"/>
      <c r="BQ39" s="568"/>
      <c r="BR39" s="568"/>
      <c r="BS39" s="568"/>
      <c r="BT39" s="568"/>
      <c r="BU39" s="569"/>
      <c r="BV39" s="570">
        <v>83</v>
      </c>
      <c r="BW39" s="393"/>
      <c r="BX39" s="393"/>
      <c r="BY39" s="393"/>
      <c r="BZ39" s="393"/>
      <c r="CA39" s="393"/>
      <c r="CB39" s="612"/>
      <c r="CD39" s="567" t="s">
        <v>412</v>
      </c>
      <c r="CE39" s="568"/>
      <c r="CF39" s="568"/>
      <c r="CG39" s="568"/>
      <c r="CH39" s="568"/>
      <c r="CI39" s="568"/>
      <c r="CJ39" s="568"/>
      <c r="CK39" s="568"/>
      <c r="CL39" s="568"/>
      <c r="CM39" s="568"/>
      <c r="CN39" s="568"/>
      <c r="CO39" s="568"/>
      <c r="CP39" s="568"/>
      <c r="CQ39" s="569"/>
      <c r="CR39" s="570">
        <v>1927065</v>
      </c>
      <c r="CS39" s="597"/>
      <c r="CT39" s="597"/>
      <c r="CU39" s="597"/>
      <c r="CV39" s="597"/>
      <c r="CW39" s="597"/>
      <c r="CX39" s="597"/>
      <c r="CY39" s="598"/>
      <c r="CZ39" s="572">
        <v>7.8</v>
      </c>
      <c r="DA39" s="599"/>
      <c r="DB39" s="599"/>
      <c r="DC39" s="600"/>
      <c r="DD39" s="574">
        <v>726685</v>
      </c>
      <c r="DE39" s="597"/>
      <c r="DF39" s="597"/>
      <c r="DG39" s="597"/>
      <c r="DH39" s="597"/>
      <c r="DI39" s="597"/>
      <c r="DJ39" s="597"/>
      <c r="DK39" s="598"/>
      <c r="DL39" s="574" t="s">
        <v>136</v>
      </c>
      <c r="DM39" s="597"/>
      <c r="DN39" s="597"/>
      <c r="DO39" s="597"/>
      <c r="DP39" s="597"/>
      <c r="DQ39" s="597"/>
      <c r="DR39" s="597"/>
      <c r="DS39" s="597"/>
      <c r="DT39" s="597"/>
      <c r="DU39" s="597"/>
      <c r="DV39" s="598"/>
      <c r="DW39" s="572" t="s">
        <v>136</v>
      </c>
      <c r="DX39" s="599"/>
      <c r="DY39" s="599"/>
      <c r="DZ39" s="599"/>
      <c r="EA39" s="599"/>
      <c r="EB39" s="599"/>
      <c r="EC39" s="608"/>
    </row>
    <row r="40" spans="2:133" ht="11.25" customHeight="1">
      <c r="AQ40" s="609" t="s">
        <v>416</v>
      </c>
      <c r="AR40" s="486"/>
      <c r="AS40" s="486"/>
      <c r="AT40" s="486"/>
      <c r="AU40" s="486"/>
      <c r="AV40" s="486"/>
      <c r="AW40" s="486"/>
      <c r="AX40" s="486"/>
      <c r="AY40" s="610"/>
      <c r="AZ40" s="570">
        <v>588764</v>
      </c>
      <c r="BA40" s="393"/>
      <c r="BB40" s="393"/>
      <c r="BC40" s="393"/>
      <c r="BD40" s="597"/>
      <c r="BE40" s="597"/>
      <c r="BF40" s="611"/>
      <c r="BG40" s="607"/>
      <c r="BH40" s="445"/>
      <c r="BI40" s="445"/>
      <c r="BJ40" s="445"/>
      <c r="BK40" s="445"/>
      <c r="BL40" s="7"/>
      <c r="BM40" s="568" t="s">
        <v>329</v>
      </c>
      <c r="BN40" s="568"/>
      <c r="BO40" s="568"/>
      <c r="BP40" s="568"/>
      <c r="BQ40" s="568"/>
      <c r="BR40" s="568"/>
      <c r="BS40" s="568"/>
      <c r="BT40" s="568"/>
      <c r="BU40" s="569"/>
      <c r="BV40" s="570">
        <v>157</v>
      </c>
      <c r="BW40" s="393"/>
      <c r="BX40" s="393"/>
      <c r="BY40" s="393"/>
      <c r="BZ40" s="393"/>
      <c r="CA40" s="393"/>
      <c r="CB40" s="612"/>
      <c r="CD40" s="567" t="s">
        <v>354</v>
      </c>
      <c r="CE40" s="568"/>
      <c r="CF40" s="568"/>
      <c r="CG40" s="568"/>
      <c r="CH40" s="568"/>
      <c r="CI40" s="568"/>
      <c r="CJ40" s="568"/>
      <c r="CK40" s="568"/>
      <c r="CL40" s="568"/>
      <c r="CM40" s="568"/>
      <c r="CN40" s="568"/>
      <c r="CO40" s="568"/>
      <c r="CP40" s="568"/>
      <c r="CQ40" s="569"/>
      <c r="CR40" s="570" t="s">
        <v>136</v>
      </c>
      <c r="CS40" s="393"/>
      <c r="CT40" s="393"/>
      <c r="CU40" s="393"/>
      <c r="CV40" s="393"/>
      <c r="CW40" s="393"/>
      <c r="CX40" s="393"/>
      <c r="CY40" s="571"/>
      <c r="CZ40" s="572" t="s">
        <v>136</v>
      </c>
      <c r="DA40" s="599"/>
      <c r="DB40" s="599"/>
      <c r="DC40" s="600"/>
      <c r="DD40" s="574" t="s">
        <v>136</v>
      </c>
      <c r="DE40" s="393"/>
      <c r="DF40" s="393"/>
      <c r="DG40" s="393"/>
      <c r="DH40" s="393"/>
      <c r="DI40" s="393"/>
      <c r="DJ40" s="393"/>
      <c r="DK40" s="571"/>
      <c r="DL40" s="574" t="s">
        <v>136</v>
      </c>
      <c r="DM40" s="393"/>
      <c r="DN40" s="393"/>
      <c r="DO40" s="393"/>
      <c r="DP40" s="393"/>
      <c r="DQ40" s="393"/>
      <c r="DR40" s="393"/>
      <c r="DS40" s="393"/>
      <c r="DT40" s="393"/>
      <c r="DU40" s="393"/>
      <c r="DV40" s="571"/>
      <c r="DW40" s="572" t="s">
        <v>136</v>
      </c>
      <c r="DX40" s="599"/>
      <c r="DY40" s="599"/>
      <c r="DZ40" s="599"/>
      <c r="EA40" s="599"/>
      <c r="EB40" s="599"/>
      <c r="EC40" s="608"/>
    </row>
    <row r="41" spans="2:133" ht="11.25" customHeight="1">
      <c r="AQ41" s="601" t="s">
        <v>417</v>
      </c>
      <c r="AR41" s="602"/>
      <c r="AS41" s="602"/>
      <c r="AT41" s="602"/>
      <c r="AU41" s="602"/>
      <c r="AV41" s="602"/>
      <c r="AW41" s="602"/>
      <c r="AX41" s="602"/>
      <c r="AY41" s="603"/>
      <c r="AZ41" s="584">
        <v>1745963</v>
      </c>
      <c r="BA41" s="604"/>
      <c r="BB41" s="604"/>
      <c r="BC41" s="604"/>
      <c r="BD41" s="585"/>
      <c r="BE41" s="585"/>
      <c r="BF41" s="605"/>
      <c r="BG41" s="371"/>
      <c r="BH41" s="372"/>
      <c r="BI41" s="372"/>
      <c r="BJ41" s="372"/>
      <c r="BK41" s="372"/>
      <c r="BL41" s="23"/>
      <c r="BM41" s="582" t="s">
        <v>418</v>
      </c>
      <c r="BN41" s="582"/>
      <c r="BO41" s="582"/>
      <c r="BP41" s="582"/>
      <c r="BQ41" s="582"/>
      <c r="BR41" s="582"/>
      <c r="BS41" s="582"/>
      <c r="BT41" s="582"/>
      <c r="BU41" s="583"/>
      <c r="BV41" s="584">
        <v>369</v>
      </c>
      <c r="BW41" s="604"/>
      <c r="BX41" s="604"/>
      <c r="BY41" s="604"/>
      <c r="BZ41" s="604"/>
      <c r="CA41" s="604"/>
      <c r="CB41" s="606"/>
      <c r="CD41" s="567" t="s">
        <v>278</v>
      </c>
      <c r="CE41" s="568"/>
      <c r="CF41" s="568"/>
      <c r="CG41" s="568"/>
      <c r="CH41" s="568"/>
      <c r="CI41" s="568"/>
      <c r="CJ41" s="568"/>
      <c r="CK41" s="568"/>
      <c r="CL41" s="568"/>
      <c r="CM41" s="568"/>
      <c r="CN41" s="568"/>
      <c r="CO41" s="568"/>
      <c r="CP41" s="568"/>
      <c r="CQ41" s="569"/>
      <c r="CR41" s="570" t="s">
        <v>136</v>
      </c>
      <c r="CS41" s="597"/>
      <c r="CT41" s="597"/>
      <c r="CU41" s="597"/>
      <c r="CV41" s="597"/>
      <c r="CW41" s="597"/>
      <c r="CX41" s="597"/>
      <c r="CY41" s="598"/>
      <c r="CZ41" s="572" t="s">
        <v>136</v>
      </c>
      <c r="DA41" s="599"/>
      <c r="DB41" s="599"/>
      <c r="DC41" s="600"/>
      <c r="DD41" s="574" t="s">
        <v>136</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c r="B42" s="8" t="s">
        <v>44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270</v>
      </c>
      <c r="CE42" s="568"/>
      <c r="CF42" s="568"/>
      <c r="CG42" s="568"/>
      <c r="CH42" s="568"/>
      <c r="CI42" s="568"/>
      <c r="CJ42" s="568"/>
      <c r="CK42" s="568"/>
      <c r="CL42" s="568"/>
      <c r="CM42" s="568"/>
      <c r="CN42" s="568"/>
      <c r="CO42" s="568"/>
      <c r="CP42" s="568"/>
      <c r="CQ42" s="569"/>
      <c r="CR42" s="570">
        <v>4486857</v>
      </c>
      <c r="CS42" s="393"/>
      <c r="CT42" s="393"/>
      <c r="CU42" s="393"/>
      <c r="CV42" s="393"/>
      <c r="CW42" s="393"/>
      <c r="CX42" s="393"/>
      <c r="CY42" s="571"/>
      <c r="CZ42" s="572">
        <v>18.3</v>
      </c>
      <c r="DA42" s="341"/>
      <c r="DB42" s="341"/>
      <c r="DC42" s="573"/>
      <c r="DD42" s="574">
        <v>751774</v>
      </c>
      <c r="DE42" s="393"/>
      <c r="DF42" s="393"/>
      <c r="DG42" s="393"/>
      <c r="DH42" s="393"/>
      <c r="DI42" s="393"/>
      <c r="DJ42" s="393"/>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c r="B43" s="44" t="s">
        <v>393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72</v>
      </c>
      <c r="CE43" s="568"/>
      <c r="CF43" s="568"/>
      <c r="CG43" s="568"/>
      <c r="CH43" s="568"/>
      <c r="CI43" s="568"/>
      <c r="CJ43" s="568"/>
      <c r="CK43" s="568"/>
      <c r="CL43" s="568"/>
      <c r="CM43" s="568"/>
      <c r="CN43" s="568"/>
      <c r="CO43" s="568"/>
      <c r="CP43" s="568"/>
      <c r="CQ43" s="569"/>
      <c r="CR43" s="570">
        <v>6053</v>
      </c>
      <c r="CS43" s="597"/>
      <c r="CT43" s="597"/>
      <c r="CU43" s="597"/>
      <c r="CV43" s="597"/>
      <c r="CW43" s="597"/>
      <c r="CX43" s="597"/>
      <c r="CY43" s="598"/>
      <c r="CZ43" s="572">
        <v>0</v>
      </c>
      <c r="DA43" s="599"/>
      <c r="DB43" s="599"/>
      <c r="DC43" s="600"/>
      <c r="DD43" s="574">
        <v>978</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c r="B44" s="45" t="s">
        <v>257</v>
      </c>
      <c r="CD44" s="376" t="s">
        <v>161</v>
      </c>
      <c r="CE44" s="378"/>
      <c r="CF44" s="567" t="s">
        <v>419</v>
      </c>
      <c r="CG44" s="568"/>
      <c r="CH44" s="568"/>
      <c r="CI44" s="568"/>
      <c r="CJ44" s="568"/>
      <c r="CK44" s="568"/>
      <c r="CL44" s="568"/>
      <c r="CM44" s="568"/>
      <c r="CN44" s="568"/>
      <c r="CO44" s="568"/>
      <c r="CP44" s="568"/>
      <c r="CQ44" s="569"/>
      <c r="CR44" s="570">
        <v>2578141</v>
      </c>
      <c r="CS44" s="393"/>
      <c r="CT44" s="393"/>
      <c r="CU44" s="393"/>
      <c r="CV44" s="393"/>
      <c r="CW44" s="393"/>
      <c r="CX44" s="393"/>
      <c r="CY44" s="571"/>
      <c r="CZ44" s="572">
        <v>10.5</v>
      </c>
      <c r="DA44" s="341"/>
      <c r="DB44" s="341"/>
      <c r="DC44" s="573"/>
      <c r="DD44" s="574">
        <v>521461</v>
      </c>
      <c r="DE44" s="393"/>
      <c r="DF44" s="393"/>
      <c r="DG44" s="393"/>
      <c r="DH44" s="393"/>
      <c r="DI44" s="393"/>
      <c r="DJ44" s="393"/>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c r="CD45" s="379"/>
      <c r="CE45" s="381"/>
      <c r="CF45" s="567" t="s">
        <v>420</v>
      </c>
      <c r="CG45" s="568"/>
      <c r="CH45" s="568"/>
      <c r="CI45" s="568"/>
      <c r="CJ45" s="568"/>
      <c r="CK45" s="568"/>
      <c r="CL45" s="568"/>
      <c r="CM45" s="568"/>
      <c r="CN45" s="568"/>
      <c r="CO45" s="568"/>
      <c r="CP45" s="568"/>
      <c r="CQ45" s="569"/>
      <c r="CR45" s="570">
        <v>986680</v>
      </c>
      <c r="CS45" s="597"/>
      <c r="CT45" s="597"/>
      <c r="CU45" s="597"/>
      <c r="CV45" s="597"/>
      <c r="CW45" s="597"/>
      <c r="CX45" s="597"/>
      <c r="CY45" s="598"/>
      <c r="CZ45" s="572">
        <v>4</v>
      </c>
      <c r="DA45" s="599"/>
      <c r="DB45" s="599"/>
      <c r="DC45" s="600"/>
      <c r="DD45" s="574">
        <v>66766</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c r="CD46" s="379"/>
      <c r="CE46" s="381"/>
      <c r="CF46" s="567" t="s">
        <v>421</v>
      </c>
      <c r="CG46" s="568"/>
      <c r="CH46" s="568"/>
      <c r="CI46" s="568"/>
      <c r="CJ46" s="568"/>
      <c r="CK46" s="568"/>
      <c r="CL46" s="568"/>
      <c r="CM46" s="568"/>
      <c r="CN46" s="568"/>
      <c r="CO46" s="568"/>
      <c r="CP46" s="568"/>
      <c r="CQ46" s="569"/>
      <c r="CR46" s="570">
        <v>1372229</v>
      </c>
      <c r="CS46" s="393"/>
      <c r="CT46" s="393"/>
      <c r="CU46" s="393"/>
      <c r="CV46" s="393"/>
      <c r="CW46" s="393"/>
      <c r="CX46" s="393"/>
      <c r="CY46" s="571"/>
      <c r="CZ46" s="572">
        <v>5.6</v>
      </c>
      <c r="DA46" s="341"/>
      <c r="DB46" s="341"/>
      <c r="DC46" s="573"/>
      <c r="DD46" s="574">
        <v>423053</v>
      </c>
      <c r="DE46" s="393"/>
      <c r="DF46" s="393"/>
      <c r="DG46" s="393"/>
      <c r="DH46" s="393"/>
      <c r="DI46" s="393"/>
      <c r="DJ46" s="393"/>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c r="CD47" s="379"/>
      <c r="CE47" s="381"/>
      <c r="CF47" s="567" t="s">
        <v>422</v>
      </c>
      <c r="CG47" s="568"/>
      <c r="CH47" s="568"/>
      <c r="CI47" s="568"/>
      <c r="CJ47" s="568"/>
      <c r="CK47" s="568"/>
      <c r="CL47" s="568"/>
      <c r="CM47" s="568"/>
      <c r="CN47" s="568"/>
      <c r="CO47" s="568"/>
      <c r="CP47" s="568"/>
      <c r="CQ47" s="569"/>
      <c r="CR47" s="570">
        <v>1908716</v>
      </c>
      <c r="CS47" s="597"/>
      <c r="CT47" s="597"/>
      <c r="CU47" s="597"/>
      <c r="CV47" s="597"/>
      <c r="CW47" s="597"/>
      <c r="CX47" s="597"/>
      <c r="CY47" s="598"/>
      <c r="CZ47" s="572">
        <v>7.8</v>
      </c>
      <c r="DA47" s="599"/>
      <c r="DB47" s="599"/>
      <c r="DC47" s="600"/>
      <c r="DD47" s="574">
        <v>230313</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c r="CD48" s="382"/>
      <c r="CE48" s="384"/>
      <c r="CF48" s="567" t="s">
        <v>424</v>
      </c>
      <c r="CG48" s="568"/>
      <c r="CH48" s="568"/>
      <c r="CI48" s="568"/>
      <c r="CJ48" s="568"/>
      <c r="CK48" s="568"/>
      <c r="CL48" s="568"/>
      <c r="CM48" s="568"/>
      <c r="CN48" s="568"/>
      <c r="CO48" s="568"/>
      <c r="CP48" s="568"/>
      <c r="CQ48" s="569"/>
      <c r="CR48" s="570" t="s">
        <v>136</v>
      </c>
      <c r="CS48" s="393"/>
      <c r="CT48" s="393"/>
      <c r="CU48" s="393"/>
      <c r="CV48" s="393"/>
      <c r="CW48" s="393"/>
      <c r="CX48" s="393"/>
      <c r="CY48" s="571"/>
      <c r="CZ48" s="572" t="s">
        <v>136</v>
      </c>
      <c r="DA48" s="341"/>
      <c r="DB48" s="341"/>
      <c r="DC48" s="573"/>
      <c r="DD48" s="574" t="s">
        <v>136</v>
      </c>
      <c r="DE48" s="393"/>
      <c r="DF48" s="393"/>
      <c r="DG48" s="393"/>
      <c r="DH48" s="393"/>
      <c r="DI48" s="393"/>
      <c r="DJ48" s="393"/>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c r="CD49" s="581" t="s">
        <v>51</v>
      </c>
      <c r="CE49" s="582"/>
      <c r="CF49" s="582"/>
      <c r="CG49" s="582"/>
      <c r="CH49" s="582"/>
      <c r="CI49" s="582"/>
      <c r="CJ49" s="582"/>
      <c r="CK49" s="582"/>
      <c r="CL49" s="582"/>
      <c r="CM49" s="582"/>
      <c r="CN49" s="582"/>
      <c r="CO49" s="582"/>
      <c r="CP49" s="582"/>
      <c r="CQ49" s="583"/>
      <c r="CR49" s="584">
        <v>24569502</v>
      </c>
      <c r="CS49" s="585"/>
      <c r="CT49" s="585"/>
      <c r="CU49" s="585"/>
      <c r="CV49" s="585"/>
      <c r="CW49" s="585"/>
      <c r="CX49" s="585"/>
      <c r="CY49" s="586"/>
      <c r="CZ49" s="587">
        <v>100</v>
      </c>
      <c r="DA49" s="588"/>
      <c r="DB49" s="588"/>
      <c r="DC49" s="589"/>
      <c r="DD49" s="590">
        <v>14524006</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row r="51" spans="82:133" hidden="1"/>
    <row r="52" spans="82:133" hidden="1"/>
    <row r="53" spans="82:133" hidden="1"/>
  </sheetData>
  <sheetProtection algorithmName="SHA-512" hashValue="Dk7Z6Ghe55smBz9+jBwBj0TWmo0Jb4Lf287c8e8ZiWbYwGFn19nh8jJfk2q8v4eDV6nf5kFNdgkP4CilGUO8Zw==" saltValue="3bt89mltBxD3NXnnINu6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292</v>
      </c>
      <c r="DK2" s="1000"/>
      <c r="DL2" s="1000"/>
      <c r="DM2" s="1000"/>
      <c r="DN2" s="1000"/>
      <c r="DO2" s="1001"/>
      <c r="DP2" s="69"/>
      <c r="DQ2" s="999" t="s">
        <v>293</v>
      </c>
      <c r="DR2" s="1000"/>
      <c r="DS2" s="1000"/>
      <c r="DT2" s="1000"/>
      <c r="DU2" s="1000"/>
      <c r="DV2" s="1000"/>
      <c r="DW2" s="1000"/>
      <c r="DX2" s="1000"/>
      <c r="DY2" s="1000"/>
      <c r="DZ2" s="1001"/>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90" t="s">
        <v>425</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426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78" t="s">
        <v>427</v>
      </c>
      <c r="B5" s="679"/>
      <c r="C5" s="679"/>
      <c r="D5" s="679"/>
      <c r="E5" s="679"/>
      <c r="F5" s="679"/>
      <c r="G5" s="679"/>
      <c r="H5" s="679"/>
      <c r="I5" s="679"/>
      <c r="J5" s="679"/>
      <c r="K5" s="679"/>
      <c r="L5" s="679"/>
      <c r="M5" s="679"/>
      <c r="N5" s="679"/>
      <c r="O5" s="679"/>
      <c r="P5" s="680"/>
      <c r="Q5" s="670" t="s">
        <v>168</v>
      </c>
      <c r="R5" s="671"/>
      <c r="S5" s="671"/>
      <c r="T5" s="671"/>
      <c r="U5" s="672"/>
      <c r="V5" s="670" t="s">
        <v>428</v>
      </c>
      <c r="W5" s="671"/>
      <c r="X5" s="671"/>
      <c r="Y5" s="671"/>
      <c r="Z5" s="672"/>
      <c r="AA5" s="670" t="s">
        <v>429</v>
      </c>
      <c r="AB5" s="671"/>
      <c r="AC5" s="671"/>
      <c r="AD5" s="671"/>
      <c r="AE5" s="671"/>
      <c r="AF5" s="760" t="s">
        <v>164</v>
      </c>
      <c r="AG5" s="671"/>
      <c r="AH5" s="671"/>
      <c r="AI5" s="671"/>
      <c r="AJ5" s="676"/>
      <c r="AK5" s="671" t="s">
        <v>430</v>
      </c>
      <c r="AL5" s="671"/>
      <c r="AM5" s="671"/>
      <c r="AN5" s="671"/>
      <c r="AO5" s="672"/>
      <c r="AP5" s="670" t="s">
        <v>431</v>
      </c>
      <c r="AQ5" s="671"/>
      <c r="AR5" s="671"/>
      <c r="AS5" s="671"/>
      <c r="AT5" s="672"/>
      <c r="AU5" s="670" t="s">
        <v>433</v>
      </c>
      <c r="AV5" s="671"/>
      <c r="AW5" s="671"/>
      <c r="AX5" s="671"/>
      <c r="AY5" s="676"/>
      <c r="AZ5" s="72"/>
      <c r="BA5" s="72"/>
      <c r="BB5" s="72"/>
      <c r="BC5" s="72"/>
      <c r="BD5" s="72"/>
      <c r="BE5" s="84"/>
      <c r="BF5" s="84"/>
      <c r="BG5" s="84"/>
      <c r="BH5" s="84"/>
      <c r="BI5" s="84"/>
      <c r="BJ5" s="84"/>
      <c r="BK5" s="84"/>
      <c r="BL5" s="84"/>
      <c r="BM5" s="84"/>
      <c r="BN5" s="84"/>
      <c r="BO5" s="84"/>
      <c r="BP5" s="84"/>
      <c r="BQ5" s="678" t="s">
        <v>434</v>
      </c>
      <c r="BR5" s="679"/>
      <c r="BS5" s="679"/>
      <c r="BT5" s="679"/>
      <c r="BU5" s="679"/>
      <c r="BV5" s="679"/>
      <c r="BW5" s="679"/>
      <c r="BX5" s="679"/>
      <c r="BY5" s="679"/>
      <c r="BZ5" s="679"/>
      <c r="CA5" s="679"/>
      <c r="CB5" s="679"/>
      <c r="CC5" s="679"/>
      <c r="CD5" s="679"/>
      <c r="CE5" s="679"/>
      <c r="CF5" s="679"/>
      <c r="CG5" s="680"/>
      <c r="CH5" s="670" t="s">
        <v>350</v>
      </c>
      <c r="CI5" s="671"/>
      <c r="CJ5" s="671"/>
      <c r="CK5" s="671"/>
      <c r="CL5" s="672"/>
      <c r="CM5" s="670" t="s">
        <v>310</v>
      </c>
      <c r="CN5" s="671"/>
      <c r="CO5" s="671"/>
      <c r="CP5" s="671"/>
      <c r="CQ5" s="672"/>
      <c r="CR5" s="670" t="s">
        <v>239</v>
      </c>
      <c r="CS5" s="671"/>
      <c r="CT5" s="671"/>
      <c r="CU5" s="671"/>
      <c r="CV5" s="672"/>
      <c r="CW5" s="670" t="s">
        <v>46</v>
      </c>
      <c r="CX5" s="671"/>
      <c r="CY5" s="671"/>
      <c r="CZ5" s="671"/>
      <c r="DA5" s="672"/>
      <c r="DB5" s="670" t="s">
        <v>435</v>
      </c>
      <c r="DC5" s="671"/>
      <c r="DD5" s="671"/>
      <c r="DE5" s="671"/>
      <c r="DF5" s="672"/>
      <c r="DG5" s="1011" t="s">
        <v>236</v>
      </c>
      <c r="DH5" s="1012"/>
      <c r="DI5" s="1012"/>
      <c r="DJ5" s="1012"/>
      <c r="DK5" s="1013"/>
      <c r="DL5" s="1011" t="s">
        <v>439</v>
      </c>
      <c r="DM5" s="1012"/>
      <c r="DN5" s="1012"/>
      <c r="DO5" s="1012"/>
      <c r="DP5" s="1013"/>
      <c r="DQ5" s="670" t="s">
        <v>440</v>
      </c>
      <c r="DR5" s="671"/>
      <c r="DS5" s="671"/>
      <c r="DT5" s="671"/>
      <c r="DU5" s="672"/>
      <c r="DV5" s="670" t="s">
        <v>433</v>
      </c>
      <c r="DW5" s="671"/>
      <c r="DX5" s="671"/>
      <c r="DY5" s="671"/>
      <c r="DZ5" s="676"/>
      <c r="EA5" s="81"/>
    </row>
    <row r="6" spans="1:131" s="53" customFormat="1" ht="26.25" customHeight="1">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61"/>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c r="A7" s="58">
        <v>1</v>
      </c>
      <c r="B7" s="953" t="s">
        <v>252</v>
      </c>
      <c r="C7" s="954"/>
      <c r="D7" s="954"/>
      <c r="E7" s="954"/>
      <c r="F7" s="954"/>
      <c r="G7" s="954"/>
      <c r="H7" s="954"/>
      <c r="I7" s="954"/>
      <c r="J7" s="954"/>
      <c r="K7" s="954"/>
      <c r="L7" s="954"/>
      <c r="M7" s="954"/>
      <c r="N7" s="954"/>
      <c r="O7" s="954"/>
      <c r="P7" s="955"/>
      <c r="Q7" s="956">
        <v>25372</v>
      </c>
      <c r="R7" s="957"/>
      <c r="S7" s="957"/>
      <c r="T7" s="957"/>
      <c r="U7" s="957"/>
      <c r="V7" s="957">
        <v>24570</v>
      </c>
      <c r="W7" s="957"/>
      <c r="X7" s="957"/>
      <c r="Y7" s="957"/>
      <c r="Z7" s="957"/>
      <c r="AA7" s="957">
        <v>803</v>
      </c>
      <c r="AB7" s="957"/>
      <c r="AC7" s="957"/>
      <c r="AD7" s="957"/>
      <c r="AE7" s="1002"/>
      <c r="AF7" s="1003">
        <v>632</v>
      </c>
      <c r="AG7" s="1004"/>
      <c r="AH7" s="1004"/>
      <c r="AI7" s="1004"/>
      <c r="AJ7" s="1005"/>
      <c r="AK7" s="1006" t="s">
        <v>136</v>
      </c>
      <c r="AL7" s="957"/>
      <c r="AM7" s="957"/>
      <c r="AN7" s="957"/>
      <c r="AO7" s="957"/>
      <c r="AP7" s="957">
        <v>25666</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t="s">
        <v>454</v>
      </c>
      <c r="BT7" s="954"/>
      <c r="BU7" s="954"/>
      <c r="BV7" s="954"/>
      <c r="BW7" s="954"/>
      <c r="BX7" s="954"/>
      <c r="BY7" s="954"/>
      <c r="BZ7" s="954"/>
      <c r="CA7" s="954"/>
      <c r="CB7" s="954"/>
      <c r="CC7" s="954"/>
      <c r="CD7" s="954"/>
      <c r="CE7" s="954"/>
      <c r="CF7" s="954"/>
      <c r="CG7" s="955"/>
      <c r="CH7" s="1007">
        <v>-1</v>
      </c>
      <c r="CI7" s="1008"/>
      <c r="CJ7" s="1008"/>
      <c r="CK7" s="1008"/>
      <c r="CL7" s="1009"/>
      <c r="CM7" s="1007">
        <v>82</v>
      </c>
      <c r="CN7" s="1008"/>
      <c r="CO7" s="1008"/>
      <c r="CP7" s="1008"/>
      <c r="CQ7" s="1009"/>
      <c r="CR7" s="1007">
        <v>7</v>
      </c>
      <c r="CS7" s="1008"/>
      <c r="CT7" s="1008"/>
      <c r="CU7" s="1008"/>
      <c r="CV7" s="1009"/>
      <c r="CW7" s="1007" t="s">
        <v>136</v>
      </c>
      <c r="CX7" s="1008"/>
      <c r="CY7" s="1008"/>
      <c r="CZ7" s="1008"/>
      <c r="DA7" s="1009"/>
      <c r="DB7" s="1007">
        <v>165</v>
      </c>
      <c r="DC7" s="1008"/>
      <c r="DD7" s="1008"/>
      <c r="DE7" s="1008"/>
      <c r="DF7" s="1009"/>
      <c r="DG7" s="1007" t="s">
        <v>136</v>
      </c>
      <c r="DH7" s="1008"/>
      <c r="DI7" s="1008"/>
      <c r="DJ7" s="1008"/>
      <c r="DK7" s="1009"/>
      <c r="DL7" s="1007" t="s">
        <v>136</v>
      </c>
      <c r="DM7" s="1008"/>
      <c r="DN7" s="1008"/>
      <c r="DO7" s="1008"/>
      <c r="DP7" s="1009"/>
      <c r="DQ7" s="1007" t="s">
        <v>136</v>
      </c>
      <c r="DR7" s="1008"/>
      <c r="DS7" s="1008"/>
      <c r="DT7" s="1008"/>
      <c r="DU7" s="1009"/>
      <c r="DV7" s="953"/>
      <c r="DW7" s="954"/>
      <c r="DX7" s="954"/>
      <c r="DY7" s="954"/>
      <c r="DZ7" s="1010"/>
      <c r="EA7" s="81"/>
    </row>
    <row r="8" spans="1:131" s="53" customFormat="1" ht="26.25" customHeight="1">
      <c r="A8" s="59">
        <v>2</v>
      </c>
      <c r="B8" s="942"/>
      <c r="C8" s="943"/>
      <c r="D8" s="943"/>
      <c r="E8" s="943"/>
      <c r="F8" s="943"/>
      <c r="G8" s="943"/>
      <c r="H8" s="943"/>
      <c r="I8" s="943"/>
      <c r="J8" s="943"/>
      <c r="K8" s="943"/>
      <c r="L8" s="943"/>
      <c r="M8" s="943"/>
      <c r="N8" s="943"/>
      <c r="O8" s="943"/>
      <c r="P8" s="944"/>
      <c r="Q8" s="945"/>
      <c r="R8" s="946"/>
      <c r="S8" s="946"/>
      <c r="T8" s="946"/>
      <c r="U8" s="946"/>
      <c r="V8" s="946"/>
      <c r="W8" s="946"/>
      <c r="X8" s="946"/>
      <c r="Y8" s="946"/>
      <c r="Z8" s="946"/>
      <c r="AA8" s="946"/>
      <c r="AB8" s="946"/>
      <c r="AC8" s="946"/>
      <c r="AD8" s="946"/>
      <c r="AE8" s="952"/>
      <c r="AF8" s="972"/>
      <c r="AG8" s="950"/>
      <c r="AH8" s="950"/>
      <c r="AI8" s="950"/>
      <c r="AJ8" s="973"/>
      <c r="AK8" s="951"/>
      <c r="AL8" s="946"/>
      <c r="AM8" s="946"/>
      <c r="AN8" s="946"/>
      <c r="AO8" s="946"/>
      <c r="AP8" s="946"/>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t="s">
        <v>523</v>
      </c>
      <c r="BT8" s="943"/>
      <c r="BU8" s="943"/>
      <c r="BV8" s="943"/>
      <c r="BW8" s="943"/>
      <c r="BX8" s="943"/>
      <c r="BY8" s="943"/>
      <c r="BZ8" s="943"/>
      <c r="CA8" s="943"/>
      <c r="CB8" s="943"/>
      <c r="CC8" s="943"/>
      <c r="CD8" s="943"/>
      <c r="CE8" s="943"/>
      <c r="CF8" s="943"/>
      <c r="CG8" s="944"/>
      <c r="CH8" s="949">
        <v>32</v>
      </c>
      <c r="CI8" s="950"/>
      <c r="CJ8" s="950"/>
      <c r="CK8" s="950"/>
      <c r="CL8" s="960"/>
      <c r="CM8" s="949">
        <v>208</v>
      </c>
      <c r="CN8" s="950"/>
      <c r="CO8" s="950"/>
      <c r="CP8" s="950"/>
      <c r="CQ8" s="960"/>
      <c r="CR8" s="949">
        <v>31</v>
      </c>
      <c r="CS8" s="950"/>
      <c r="CT8" s="950"/>
      <c r="CU8" s="950"/>
      <c r="CV8" s="960"/>
      <c r="CW8" s="949" t="s">
        <v>136</v>
      </c>
      <c r="CX8" s="950"/>
      <c r="CY8" s="950"/>
      <c r="CZ8" s="950"/>
      <c r="DA8" s="960"/>
      <c r="DB8" s="949" t="s">
        <v>136</v>
      </c>
      <c r="DC8" s="950"/>
      <c r="DD8" s="950"/>
      <c r="DE8" s="950"/>
      <c r="DF8" s="960"/>
      <c r="DG8" s="949" t="s">
        <v>136</v>
      </c>
      <c r="DH8" s="950"/>
      <c r="DI8" s="950"/>
      <c r="DJ8" s="950"/>
      <c r="DK8" s="960"/>
      <c r="DL8" s="949" t="s">
        <v>136</v>
      </c>
      <c r="DM8" s="950"/>
      <c r="DN8" s="950"/>
      <c r="DO8" s="950"/>
      <c r="DP8" s="960"/>
      <c r="DQ8" s="949" t="s">
        <v>136</v>
      </c>
      <c r="DR8" s="950"/>
      <c r="DS8" s="950"/>
      <c r="DT8" s="950"/>
      <c r="DU8" s="960"/>
      <c r="DV8" s="942"/>
      <c r="DW8" s="943"/>
      <c r="DX8" s="943"/>
      <c r="DY8" s="943"/>
      <c r="DZ8" s="961"/>
      <c r="EA8" s="81"/>
    </row>
    <row r="9" spans="1:131" s="53" customFormat="1" ht="26.25" customHeight="1">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t="s">
        <v>524</v>
      </c>
      <c r="BT9" s="943"/>
      <c r="BU9" s="943"/>
      <c r="BV9" s="943"/>
      <c r="BW9" s="943"/>
      <c r="BX9" s="943"/>
      <c r="BY9" s="943"/>
      <c r="BZ9" s="943"/>
      <c r="CA9" s="943"/>
      <c r="CB9" s="943"/>
      <c r="CC9" s="943"/>
      <c r="CD9" s="943"/>
      <c r="CE9" s="943"/>
      <c r="CF9" s="943"/>
      <c r="CG9" s="944"/>
      <c r="CH9" s="949">
        <v>26</v>
      </c>
      <c r="CI9" s="950"/>
      <c r="CJ9" s="950"/>
      <c r="CK9" s="950"/>
      <c r="CL9" s="960"/>
      <c r="CM9" s="949">
        <v>122</v>
      </c>
      <c r="CN9" s="950"/>
      <c r="CO9" s="950"/>
      <c r="CP9" s="950"/>
      <c r="CQ9" s="960"/>
      <c r="CR9" s="949">
        <v>15</v>
      </c>
      <c r="CS9" s="950"/>
      <c r="CT9" s="950"/>
      <c r="CU9" s="950"/>
      <c r="CV9" s="960"/>
      <c r="CW9" s="949" t="s">
        <v>136</v>
      </c>
      <c r="CX9" s="950"/>
      <c r="CY9" s="950"/>
      <c r="CZ9" s="950"/>
      <c r="DA9" s="960"/>
      <c r="DB9" s="949" t="s">
        <v>136</v>
      </c>
      <c r="DC9" s="950"/>
      <c r="DD9" s="950"/>
      <c r="DE9" s="950"/>
      <c r="DF9" s="960"/>
      <c r="DG9" s="949" t="s">
        <v>136</v>
      </c>
      <c r="DH9" s="950"/>
      <c r="DI9" s="950"/>
      <c r="DJ9" s="950"/>
      <c r="DK9" s="960"/>
      <c r="DL9" s="949" t="s">
        <v>136</v>
      </c>
      <c r="DM9" s="950"/>
      <c r="DN9" s="950"/>
      <c r="DO9" s="950"/>
      <c r="DP9" s="960"/>
      <c r="DQ9" s="949" t="s">
        <v>136</v>
      </c>
      <c r="DR9" s="950"/>
      <c r="DS9" s="950"/>
      <c r="DT9" s="950"/>
      <c r="DU9" s="960"/>
      <c r="DV9" s="942"/>
      <c r="DW9" s="943"/>
      <c r="DX9" s="943"/>
      <c r="DY9" s="943"/>
      <c r="DZ9" s="961"/>
      <c r="EA9" s="81"/>
    </row>
    <row r="10" spans="1:131" s="53" customFormat="1" ht="26.25" customHeight="1">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t="s">
        <v>525</v>
      </c>
      <c r="BT10" s="943"/>
      <c r="BU10" s="943"/>
      <c r="BV10" s="943"/>
      <c r="BW10" s="943"/>
      <c r="BX10" s="943"/>
      <c r="BY10" s="943"/>
      <c r="BZ10" s="943"/>
      <c r="CA10" s="943"/>
      <c r="CB10" s="943"/>
      <c r="CC10" s="943"/>
      <c r="CD10" s="943"/>
      <c r="CE10" s="943"/>
      <c r="CF10" s="943"/>
      <c r="CG10" s="944"/>
      <c r="CH10" s="949">
        <v>-3</v>
      </c>
      <c r="CI10" s="950"/>
      <c r="CJ10" s="950"/>
      <c r="CK10" s="950"/>
      <c r="CL10" s="960"/>
      <c r="CM10" s="949">
        <v>2</v>
      </c>
      <c r="CN10" s="950"/>
      <c r="CO10" s="950"/>
      <c r="CP10" s="950"/>
      <c r="CQ10" s="960"/>
      <c r="CR10" s="949">
        <v>3</v>
      </c>
      <c r="CS10" s="950"/>
      <c r="CT10" s="950"/>
      <c r="CU10" s="950"/>
      <c r="CV10" s="960"/>
      <c r="CW10" s="949" t="s">
        <v>136</v>
      </c>
      <c r="CX10" s="950"/>
      <c r="CY10" s="950"/>
      <c r="CZ10" s="950"/>
      <c r="DA10" s="960"/>
      <c r="DB10" s="949" t="s">
        <v>136</v>
      </c>
      <c r="DC10" s="950"/>
      <c r="DD10" s="950"/>
      <c r="DE10" s="950"/>
      <c r="DF10" s="960"/>
      <c r="DG10" s="949" t="s">
        <v>136</v>
      </c>
      <c r="DH10" s="950"/>
      <c r="DI10" s="950"/>
      <c r="DJ10" s="950"/>
      <c r="DK10" s="960"/>
      <c r="DL10" s="949" t="s">
        <v>136</v>
      </c>
      <c r="DM10" s="950"/>
      <c r="DN10" s="950"/>
      <c r="DO10" s="950"/>
      <c r="DP10" s="960"/>
      <c r="DQ10" s="949" t="s">
        <v>136</v>
      </c>
      <c r="DR10" s="950"/>
      <c r="DS10" s="950"/>
      <c r="DT10" s="950"/>
      <c r="DU10" s="960"/>
      <c r="DV10" s="942"/>
      <c r="DW10" s="943"/>
      <c r="DX10" s="943"/>
      <c r="DY10" s="943"/>
      <c r="DZ10" s="961"/>
      <c r="EA10" s="81"/>
    </row>
    <row r="11" spans="1:131" s="53" customFormat="1" ht="26.25" customHeight="1">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442</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c r="A23" s="60" t="s">
        <v>246</v>
      </c>
      <c r="B23" s="920" t="s">
        <v>295</v>
      </c>
      <c r="C23" s="921"/>
      <c r="D23" s="921"/>
      <c r="E23" s="921"/>
      <c r="F23" s="921"/>
      <c r="G23" s="921"/>
      <c r="H23" s="921"/>
      <c r="I23" s="921"/>
      <c r="J23" s="921"/>
      <c r="K23" s="921"/>
      <c r="L23" s="921"/>
      <c r="M23" s="921"/>
      <c r="N23" s="921"/>
      <c r="O23" s="921"/>
      <c r="P23" s="922"/>
      <c r="Q23" s="991">
        <v>25372</v>
      </c>
      <c r="R23" s="932"/>
      <c r="S23" s="932"/>
      <c r="T23" s="932"/>
      <c r="U23" s="932"/>
      <c r="V23" s="932">
        <v>24570</v>
      </c>
      <c r="W23" s="932"/>
      <c r="X23" s="932"/>
      <c r="Y23" s="932"/>
      <c r="Z23" s="932"/>
      <c r="AA23" s="932">
        <v>803</v>
      </c>
      <c r="AB23" s="932"/>
      <c r="AC23" s="932"/>
      <c r="AD23" s="932"/>
      <c r="AE23" s="992"/>
      <c r="AF23" s="963">
        <v>632</v>
      </c>
      <c r="AG23" s="932"/>
      <c r="AH23" s="932"/>
      <c r="AI23" s="932"/>
      <c r="AJ23" s="964"/>
      <c r="AK23" s="965"/>
      <c r="AL23" s="931"/>
      <c r="AM23" s="931"/>
      <c r="AN23" s="931"/>
      <c r="AO23" s="931"/>
      <c r="AP23" s="932">
        <v>25666</v>
      </c>
      <c r="AQ23" s="932"/>
      <c r="AR23" s="932"/>
      <c r="AS23" s="932"/>
      <c r="AT23" s="932"/>
      <c r="AU23" s="933"/>
      <c r="AV23" s="933"/>
      <c r="AW23" s="933"/>
      <c r="AX23" s="933"/>
      <c r="AY23" s="934"/>
      <c r="AZ23" s="967" t="s">
        <v>136</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c r="A24" s="989" t="s">
        <v>357</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c r="A25" s="990" t="s">
        <v>413</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c r="A26" s="678" t="s">
        <v>427</v>
      </c>
      <c r="B26" s="679"/>
      <c r="C26" s="679"/>
      <c r="D26" s="679"/>
      <c r="E26" s="679"/>
      <c r="F26" s="679"/>
      <c r="G26" s="679"/>
      <c r="H26" s="679"/>
      <c r="I26" s="679"/>
      <c r="J26" s="679"/>
      <c r="K26" s="679"/>
      <c r="L26" s="679"/>
      <c r="M26" s="679"/>
      <c r="N26" s="679"/>
      <c r="O26" s="679"/>
      <c r="P26" s="680"/>
      <c r="Q26" s="670" t="s">
        <v>444</v>
      </c>
      <c r="R26" s="671"/>
      <c r="S26" s="671"/>
      <c r="T26" s="671"/>
      <c r="U26" s="672"/>
      <c r="V26" s="670" t="s">
        <v>445</v>
      </c>
      <c r="W26" s="671"/>
      <c r="X26" s="671"/>
      <c r="Y26" s="671"/>
      <c r="Z26" s="672"/>
      <c r="AA26" s="670" t="s">
        <v>446</v>
      </c>
      <c r="AB26" s="671"/>
      <c r="AC26" s="671"/>
      <c r="AD26" s="671"/>
      <c r="AE26" s="671"/>
      <c r="AF26" s="762" t="s">
        <v>244</v>
      </c>
      <c r="AG26" s="685"/>
      <c r="AH26" s="685"/>
      <c r="AI26" s="685"/>
      <c r="AJ26" s="763"/>
      <c r="AK26" s="671" t="s">
        <v>375</v>
      </c>
      <c r="AL26" s="671"/>
      <c r="AM26" s="671"/>
      <c r="AN26" s="671"/>
      <c r="AO26" s="672"/>
      <c r="AP26" s="670" t="s">
        <v>344</v>
      </c>
      <c r="AQ26" s="671"/>
      <c r="AR26" s="671"/>
      <c r="AS26" s="671"/>
      <c r="AT26" s="672"/>
      <c r="AU26" s="670" t="s">
        <v>447</v>
      </c>
      <c r="AV26" s="671"/>
      <c r="AW26" s="671"/>
      <c r="AX26" s="671"/>
      <c r="AY26" s="672"/>
      <c r="AZ26" s="670" t="s">
        <v>448</v>
      </c>
      <c r="BA26" s="671"/>
      <c r="BB26" s="671"/>
      <c r="BC26" s="671"/>
      <c r="BD26" s="672"/>
      <c r="BE26" s="670" t="s">
        <v>433</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64"/>
      <c r="AG27" s="688"/>
      <c r="AH27" s="688"/>
      <c r="AI27" s="688"/>
      <c r="AJ27" s="76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c r="A28" s="61">
        <v>1</v>
      </c>
      <c r="B28" s="953" t="s">
        <v>449</v>
      </c>
      <c r="C28" s="954"/>
      <c r="D28" s="954"/>
      <c r="E28" s="954"/>
      <c r="F28" s="954"/>
      <c r="G28" s="954"/>
      <c r="H28" s="954"/>
      <c r="I28" s="954"/>
      <c r="J28" s="954"/>
      <c r="K28" s="954"/>
      <c r="L28" s="954"/>
      <c r="M28" s="954"/>
      <c r="N28" s="954"/>
      <c r="O28" s="954"/>
      <c r="P28" s="955"/>
      <c r="Q28" s="980">
        <v>6723</v>
      </c>
      <c r="R28" s="981"/>
      <c r="S28" s="981"/>
      <c r="T28" s="981"/>
      <c r="U28" s="981"/>
      <c r="V28" s="981">
        <v>6480</v>
      </c>
      <c r="W28" s="981"/>
      <c r="X28" s="981"/>
      <c r="Y28" s="981"/>
      <c r="Z28" s="981"/>
      <c r="AA28" s="981">
        <v>243</v>
      </c>
      <c r="AB28" s="981"/>
      <c r="AC28" s="981"/>
      <c r="AD28" s="981"/>
      <c r="AE28" s="982"/>
      <c r="AF28" s="983">
        <v>243</v>
      </c>
      <c r="AG28" s="981"/>
      <c r="AH28" s="981"/>
      <c r="AI28" s="981"/>
      <c r="AJ28" s="984"/>
      <c r="AK28" s="985">
        <v>589</v>
      </c>
      <c r="AL28" s="981"/>
      <c r="AM28" s="981"/>
      <c r="AN28" s="981"/>
      <c r="AO28" s="981"/>
      <c r="AP28" s="981" t="s">
        <v>136</v>
      </c>
      <c r="AQ28" s="981"/>
      <c r="AR28" s="981"/>
      <c r="AS28" s="981"/>
      <c r="AT28" s="981"/>
      <c r="AU28" s="981" t="s">
        <v>136</v>
      </c>
      <c r="AV28" s="981"/>
      <c r="AW28" s="981"/>
      <c r="AX28" s="981"/>
      <c r="AY28" s="981"/>
      <c r="AZ28" s="986"/>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c r="A29" s="61">
        <v>2</v>
      </c>
      <c r="B29" s="942" t="s">
        <v>23</v>
      </c>
      <c r="C29" s="943"/>
      <c r="D29" s="943"/>
      <c r="E29" s="943"/>
      <c r="F29" s="943"/>
      <c r="G29" s="943"/>
      <c r="H29" s="943"/>
      <c r="I29" s="943"/>
      <c r="J29" s="943"/>
      <c r="K29" s="943"/>
      <c r="L29" s="943"/>
      <c r="M29" s="943"/>
      <c r="N29" s="943"/>
      <c r="O29" s="943"/>
      <c r="P29" s="944"/>
      <c r="Q29" s="945">
        <v>5594</v>
      </c>
      <c r="R29" s="946"/>
      <c r="S29" s="946"/>
      <c r="T29" s="946"/>
      <c r="U29" s="946"/>
      <c r="V29" s="946">
        <v>5304</v>
      </c>
      <c r="W29" s="946"/>
      <c r="X29" s="946"/>
      <c r="Y29" s="946"/>
      <c r="Z29" s="946"/>
      <c r="AA29" s="946">
        <v>290</v>
      </c>
      <c r="AB29" s="946"/>
      <c r="AC29" s="946"/>
      <c r="AD29" s="946"/>
      <c r="AE29" s="952"/>
      <c r="AF29" s="972">
        <v>290</v>
      </c>
      <c r="AG29" s="950"/>
      <c r="AH29" s="950"/>
      <c r="AI29" s="950"/>
      <c r="AJ29" s="973"/>
      <c r="AK29" s="951">
        <v>843</v>
      </c>
      <c r="AL29" s="946"/>
      <c r="AM29" s="946"/>
      <c r="AN29" s="946"/>
      <c r="AO29" s="946"/>
      <c r="AP29" s="946" t="s">
        <v>136</v>
      </c>
      <c r="AQ29" s="946"/>
      <c r="AR29" s="946"/>
      <c r="AS29" s="946"/>
      <c r="AT29" s="946"/>
      <c r="AU29" s="946" t="s">
        <v>136</v>
      </c>
      <c r="AV29" s="946"/>
      <c r="AW29" s="946"/>
      <c r="AX29" s="946"/>
      <c r="AY29" s="946"/>
      <c r="AZ29" s="979"/>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c r="A30" s="61">
        <v>3</v>
      </c>
      <c r="B30" s="942" t="s">
        <v>215</v>
      </c>
      <c r="C30" s="943"/>
      <c r="D30" s="943"/>
      <c r="E30" s="943"/>
      <c r="F30" s="943"/>
      <c r="G30" s="943"/>
      <c r="H30" s="943"/>
      <c r="I30" s="943"/>
      <c r="J30" s="943"/>
      <c r="K30" s="943"/>
      <c r="L30" s="943"/>
      <c r="M30" s="943"/>
      <c r="N30" s="943"/>
      <c r="O30" s="943"/>
      <c r="P30" s="944"/>
      <c r="Q30" s="945">
        <v>598</v>
      </c>
      <c r="R30" s="946"/>
      <c r="S30" s="946"/>
      <c r="T30" s="946"/>
      <c r="U30" s="946"/>
      <c r="V30" s="946">
        <v>593</v>
      </c>
      <c r="W30" s="946"/>
      <c r="X30" s="946"/>
      <c r="Y30" s="946"/>
      <c r="Z30" s="946"/>
      <c r="AA30" s="946">
        <v>5</v>
      </c>
      <c r="AB30" s="946"/>
      <c r="AC30" s="946"/>
      <c r="AD30" s="946"/>
      <c r="AE30" s="952"/>
      <c r="AF30" s="972">
        <v>5</v>
      </c>
      <c r="AG30" s="950"/>
      <c r="AH30" s="950"/>
      <c r="AI30" s="950"/>
      <c r="AJ30" s="973"/>
      <c r="AK30" s="951">
        <v>261</v>
      </c>
      <c r="AL30" s="946"/>
      <c r="AM30" s="946"/>
      <c r="AN30" s="946"/>
      <c r="AO30" s="946"/>
      <c r="AP30" s="946" t="s">
        <v>136</v>
      </c>
      <c r="AQ30" s="946"/>
      <c r="AR30" s="946"/>
      <c r="AS30" s="946"/>
      <c r="AT30" s="946"/>
      <c r="AU30" s="946" t="s">
        <v>136</v>
      </c>
      <c r="AV30" s="946"/>
      <c r="AW30" s="946"/>
      <c r="AX30" s="946"/>
      <c r="AY30" s="946"/>
      <c r="AZ30" s="979"/>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c r="A31" s="61">
        <v>4</v>
      </c>
      <c r="B31" s="942" t="s">
        <v>450</v>
      </c>
      <c r="C31" s="943"/>
      <c r="D31" s="943"/>
      <c r="E31" s="943"/>
      <c r="F31" s="943"/>
      <c r="G31" s="943"/>
      <c r="H31" s="943"/>
      <c r="I31" s="943"/>
      <c r="J31" s="943"/>
      <c r="K31" s="943"/>
      <c r="L31" s="943"/>
      <c r="M31" s="943"/>
      <c r="N31" s="943"/>
      <c r="O31" s="943"/>
      <c r="P31" s="944"/>
      <c r="Q31" s="945">
        <v>511</v>
      </c>
      <c r="R31" s="946"/>
      <c r="S31" s="946"/>
      <c r="T31" s="946"/>
      <c r="U31" s="946"/>
      <c r="V31" s="946">
        <v>472</v>
      </c>
      <c r="W31" s="946"/>
      <c r="X31" s="946"/>
      <c r="Y31" s="946"/>
      <c r="Z31" s="946"/>
      <c r="AA31" s="946">
        <v>38</v>
      </c>
      <c r="AB31" s="946"/>
      <c r="AC31" s="946"/>
      <c r="AD31" s="946"/>
      <c r="AE31" s="952"/>
      <c r="AF31" s="972">
        <v>1037</v>
      </c>
      <c r="AG31" s="950"/>
      <c r="AH31" s="950"/>
      <c r="AI31" s="950"/>
      <c r="AJ31" s="973"/>
      <c r="AK31" s="951">
        <v>45</v>
      </c>
      <c r="AL31" s="946"/>
      <c r="AM31" s="946"/>
      <c r="AN31" s="946"/>
      <c r="AO31" s="946"/>
      <c r="AP31" s="946">
        <v>1505</v>
      </c>
      <c r="AQ31" s="946"/>
      <c r="AR31" s="946"/>
      <c r="AS31" s="946"/>
      <c r="AT31" s="946"/>
      <c r="AU31" s="946">
        <v>432</v>
      </c>
      <c r="AV31" s="946"/>
      <c r="AW31" s="946"/>
      <c r="AX31" s="946"/>
      <c r="AY31" s="946"/>
      <c r="AZ31" s="979" t="s">
        <v>136</v>
      </c>
      <c r="BA31" s="979"/>
      <c r="BB31" s="979"/>
      <c r="BC31" s="979"/>
      <c r="BD31" s="979"/>
      <c r="BE31" s="947" t="s">
        <v>172</v>
      </c>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c r="A32" s="61">
        <v>5</v>
      </c>
      <c r="B32" s="942" t="s">
        <v>219</v>
      </c>
      <c r="C32" s="943"/>
      <c r="D32" s="943"/>
      <c r="E32" s="943"/>
      <c r="F32" s="943"/>
      <c r="G32" s="943"/>
      <c r="H32" s="943"/>
      <c r="I32" s="943"/>
      <c r="J32" s="943"/>
      <c r="K32" s="943"/>
      <c r="L32" s="943"/>
      <c r="M32" s="943"/>
      <c r="N32" s="943"/>
      <c r="O32" s="943"/>
      <c r="P32" s="944"/>
      <c r="Q32" s="945">
        <v>185</v>
      </c>
      <c r="R32" s="946"/>
      <c r="S32" s="946"/>
      <c r="T32" s="946"/>
      <c r="U32" s="946"/>
      <c r="V32" s="946">
        <v>175</v>
      </c>
      <c r="W32" s="946"/>
      <c r="X32" s="946"/>
      <c r="Y32" s="946"/>
      <c r="Z32" s="946"/>
      <c r="AA32" s="946">
        <v>9</v>
      </c>
      <c r="AB32" s="946"/>
      <c r="AC32" s="946"/>
      <c r="AD32" s="946"/>
      <c r="AE32" s="952"/>
      <c r="AF32" s="972">
        <v>9</v>
      </c>
      <c r="AG32" s="950"/>
      <c r="AH32" s="950"/>
      <c r="AI32" s="950"/>
      <c r="AJ32" s="973"/>
      <c r="AK32" s="951">
        <v>125</v>
      </c>
      <c r="AL32" s="946"/>
      <c r="AM32" s="946"/>
      <c r="AN32" s="946"/>
      <c r="AO32" s="946"/>
      <c r="AP32" s="946">
        <v>1662</v>
      </c>
      <c r="AQ32" s="946"/>
      <c r="AR32" s="946"/>
      <c r="AS32" s="946"/>
      <c r="AT32" s="946"/>
      <c r="AU32" s="946">
        <v>1589</v>
      </c>
      <c r="AV32" s="946"/>
      <c r="AW32" s="946"/>
      <c r="AX32" s="946"/>
      <c r="AY32" s="946"/>
      <c r="AZ32" s="979" t="s">
        <v>136</v>
      </c>
      <c r="BA32" s="979"/>
      <c r="BB32" s="979"/>
      <c r="BC32" s="979"/>
      <c r="BD32" s="979"/>
      <c r="BE32" s="947" t="s">
        <v>19</v>
      </c>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c r="A33" s="61">
        <v>6</v>
      </c>
      <c r="B33" s="942" t="s">
        <v>451</v>
      </c>
      <c r="C33" s="943"/>
      <c r="D33" s="943"/>
      <c r="E33" s="943"/>
      <c r="F33" s="943"/>
      <c r="G33" s="943"/>
      <c r="H33" s="943"/>
      <c r="I33" s="943"/>
      <c r="J33" s="943"/>
      <c r="K33" s="943"/>
      <c r="L33" s="943"/>
      <c r="M33" s="943"/>
      <c r="N33" s="943"/>
      <c r="O33" s="943"/>
      <c r="P33" s="944"/>
      <c r="Q33" s="945">
        <v>90</v>
      </c>
      <c r="R33" s="946"/>
      <c r="S33" s="946"/>
      <c r="T33" s="946"/>
      <c r="U33" s="946"/>
      <c r="V33" s="946">
        <v>90</v>
      </c>
      <c r="W33" s="946"/>
      <c r="X33" s="946"/>
      <c r="Y33" s="946"/>
      <c r="Z33" s="946"/>
      <c r="AA33" s="946">
        <v>1</v>
      </c>
      <c r="AB33" s="946"/>
      <c r="AC33" s="946"/>
      <c r="AD33" s="946"/>
      <c r="AE33" s="952"/>
      <c r="AF33" s="972">
        <v>1</v>
      </c>
      <c r="AG33" s="950"/>
      <c r="AH33" s="950"/>
      <c r="AI33" s="950"/>
      <c r="AJ33" s="973"/>
      <c r="AK33" s="951">
        <v>23</v>
      </c>
      <c r="AL33" s="946"/>
      <c r="AM33" s="946"/>
      <c r="AN33" s="946"/>
      <c r="AO33" s="946"/>
      <c r="AP33" s="946">
        <v>194</v>
      </c>
      <c r="AQ33" s="946"/>
      <c r="AR33" s="946"/>
      <c r="AS33" s="946"/>
      <c r="AT33" s="946"/>
      <c r="AU33" s="946">
        <v>194</v>
      </c>
      <c r="AV33" s="946"/>
      <c r="AW33" s="946"/>
      <c r="AX33" s="946"/>
      <c r="AY33" s="946"/>
      <c r="AZ33" s="979" t="s">
        <v>136</v>
      </c>
      <c r="BA33" s="979"/>
      <c r="BB33" s="979"/>
      <c r="BC33" s="979"/>
      <c r="BD33" s="979"/>
      <c r="BE33" s="947" t="s">
        <v>19</v>
      </c>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c r="A34" s="61">
        <v>7</v>
      </c>
      <c r="B34" s="942" t="s">
        <v>185</v>
      </c>
      <c r="C34" s="943"/>
      <c r="D34" s="943"/>
      <c r="E34" s="943"/>
      <c r="F34" s="943"/>
      <c r="G34" s="943"/>
      <c r="H34" s="943"/>
      <c r="I34" s="943"/>
      <c r="J34" s="943"/>
      <c r="K34" s="943"/>
      <c r="L34" s="943"/>
      <c r="M34" s="943"/>
      <c r="N34" s="943"/>
      <c r="O34" s="943"/>
      <c r="P34" s="944"/>
      <c r="Q34" s="945">
        <v>47</v>
      </c>
      <c r="R34" s="946"/>
      <c r="S34" s="946"/>
      <c r="T34" s="946"/>
      <c r="U34" s="946"/>
      <c r="V34" s="946">
        <v>13</v>
      </c>
      <c r="W34" s="946"/>
      <c r="X34" s="946"/>
      <c r="Y34" s="946"/>
      <c r="Z34" s="946"/>
      <c r="AA34" s="946">
        <v>34</v>
      </c>
      <c r="AB34" s="946"/>
      <c r="AC34" s="946"/>
      <c r="AD34" s="946"/>
      <c r="AE34" s="952"/>
      <c r="AF34" s="972">
        <v>34</v>
      </c>
      <c r="AG34" s="950"/>
      <c r="AH34" s="950"/>
      <c r="AI34" s="950"/>
      <c r="AJ34" s="973"/>
      <c r="AK34" s="951">
        <v>3</v>
      </c>
      <c r="AL34" s="946"/>
      <c r="AM34" s="946"/>
      <c r="AN34" s="946"/>
      <c r="AO34" s="946"/>
      <c r="AP34" s="946">
        <v>506</v>
      </c>
      <c r="AQ34" s="946"/>
      <c r="AR34" s="946"/>
      <c r="AS34" s="946"/>
      <c r="AT34" s="946"/>
      <c r="AU34" s="946" t="s">
        <v>136</v>
      </c>
      <c r="AV34" s="946"/>
      <c r="AW34" s="946"/>
      <c r="AX34" s="946"/>
      <c r="AY34" s="946"/>
      <c r="AZ34" s="979" t="s">
        <v>136</v>
      </c>
      <c r="BA34" s="979"/>
      <c r="BB34" s="979"/>
      <c r="BC34" s="979"/>
      <c r="BD34" s="979"/>
      <c r="BE34" s="947" t="s">
        <v>19</v>
      </c>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c r="A35" s="61">
        <v>8</v>
      </c>
      <c r="B35" s="942"/>
      <c r="C35" s="943"/>
      <c r="D35" s="943"/>
      <c r="E35" s="943"/>
      <c r="F35" s="943"/>
      <c r="G35" s="943"/>
      <c r="H35" s="943"/>
      <c r="I35" s="943"/>
      <c r="J35" s="943"/>
      <c r="K35" s="943"/>
      <c r="L35" s="943"/>
      <c r="M35" s="943"/>
      <c r="N35" s="943"/>
      <c r="O35" s="943"/>
      <c r="P35" s="944"/>
      <c r="Q35" s="945"/>
      <c r="R35" s="946"/>
      <c r="S35" s="946"/>
      <c r="T35" s="946"/>
      <c r="U35" s="946"/>
      <c r="V35" s="946"/>
      <c r="W35" s="946"/>
      <c r="X35" s="946"/>
      <c r="Y35" s="946"/>
      <c r="Z35" s="946"/>
      <c r="AA35" s="946"/>
      <c r="AB35" s="946"/>
      <c r="AC35" s="946"/>
      <c r="AD35" s="946"/>
      <c r="AE35" s="952"/>
      <c r="AF35" s="972"/>
      <c r="AG35" s="950"/>
      <c r="AH35" s="950"/>
      <c r="AI35" s="950"/>
      <c r="AJ35" s="973"/>
      <c r="AK35" s="951"/>
      <c r="AL35" s="946"/>
      <c r="AM35" s="946"/>
      <c r="AN35" s="946"/>
      <c r="AO35" s="946"/>
      <c r="AP35" s="946"/>
      <c r="AQ35" s="946"/>
      <c r="AR35" s="946"/>
      <c r="AS35" s="946"/>
      <c r="AT35" s="946"/>
      <c r="AU35" s="946"/>
      <c r="AV35" s="946"/>
      <c r="AW35" s="946"/>
      <c r="AX35" s="946"/>
      <c r="AY35" s="946"/>
      <c r="AZ35" s="979"/>
      <c r="BA35" s="979"/>
      <c r="BB35" s="979"/>
      <c r="BC35" s="979"/>
      <c r="BD35" s="979"/>
      <c r="BE35" s="947"/>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c r="A36" s="61">
        <v>9</v>
      </c>
      <c r="B36" s="942"/>
      <c r="C36" s="943"/>
      <c r="D36" s="943"/>
      <c r="E36" s="943"/>
      <c r="F36" s="943"/>
      <c r="G36" s="943"/>
      <c r="H36" s="943"/>
      <c r="I36" s="943"/>
      <c r="J36" s="943"/>
      <c r="K36" s="943"/>
      <c r="L36" s="943"/>
      <c r="M36" s="943"/>
      <c r="N36" s="943"/>
      <c r="O36" s="943"/>
      <c r="P36" s="944"/>
      <c r="Q36" s="945"/>
      <c r="R36" s="946"/>
      <c r="S36" s="946"/>
      <c r="T36" s="946"/>
      <c r="U36" s="946"/>
      <c r="V36" s="946"/>
      <c r="W36" s="946"/>
      <c r="X36" s="946"/>
      <c r="Y36" s="946"/>
      <c r="Z36" s="946"/>
      <c r="AA36" s="946"/>
      <c r="AB36" s="946"/>
      <c r="AC36" s="946"/>
      <c r="AD36" s="946"/>
      <c r="AE36" s="952"/>
      <c r="AF36" s="972"/>
      <c r="AG36" s="950"/>
      <c r="AH36" s="950"/>
      <c r="AI36" s="950"/>
      <c r="AJ36" s="973"/>
      <c r="AK36" s="951"/>
      <c r="AL36" s="946"/>
      <c r="AM36" s="946"/>
      <c r="AN36" s="946"/>
      <c r="AO36" s="946"/>
      <c r="AP36" s="946"/>
      <c r="AQ36" s="946"/>
      <c r="AR36" s="946"/>
      <c r="AS36" s="946"/>
      <c r="AT36" s="946"/>
      <c r="AU36" s="946"/>
      <c r="AV36" s="946"/>
      <c r="AW36" s="946"/>
      <c r="AX36" s="946"/>
      <c r="AY36" s="946"/>
      <c r="AZ36" s="979"/>
      <c r="BA36" s="979"/>
      <c r="BB36" s="979"/>
      <c r="BC36" s="979"/>
      <c r="BD36" s="979"/>
      <c r="BE36" s="947"/>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453</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c r="A63" s="60" t="s">
        <v>246</v>
      </c>
      <c r="B63" s="920" t="s">
        <v>362</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1619</v>
      </c>
      <c r="AG63" s="932"/>
      <c r="AH63" s="932"/>
      <c r="AI63" s="932"/>
      <c r="AJ63" s="964"/>
      <c r="AK63" s="965"/>
      <c r="AL63" s="931"/>
      <c r="AM63" s="931"/>
      <c r="AN63" s="931"/>
      <c r="AO63" s="931"/>
      <c r="AP63" s="932">
        <v>3867</v>
      </c>
      <c r="AQ63" s="932"/>
      <c r="AR63" s="932"/>
      <c r="AS63" s="932"/>
      <c r="AT63" s="932"/>
      <c r="AU63" s="932">
        <v>2215</v>
      </c>
      <c r="AV63" s="932"/>
      <c r="AW63" s="932"/>
      <c r="AX63" s="932"/>
      <c r="AY63" s="932"/>
      <c r="AZ63" s="966"/>
      <c r="BA63" s="966"/>
      <c r="BB63" s="966"/>
      <c r="BC63" s="966"/>
      <c r="BD63" s="966"/>
      <c r="BE63" s="933"/>
      <c r="BF63" s="933"/>
      <c r="BG63" s="933"/>
      <c r="BH63" s="933"/>
      <c r="BI63" s="934"/>
      <c r="BJ63" s="967" t="s">
        <v>136</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c r="A65" s="63" t="s">
        <v>253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c r="A66" s="678" t="s">
        <v>436</v>
      </c>
      <c r="B66" s="679"/>
      <c r="C66" s="679"/>
      <c r="D66" s="679"/>
      <c r="E66" s="679"/>
      <c r="F66" s="679"/>
      <c r="G66" s="679"/>
      <c r="H66" s="679"/>
      <c r="I66" s="679"/>
      <c r="J66" s="679"/>
      <c r="K66" s="679"/>
      <c r="L66" s="679"/>
      <c r="M66" s="679"/>
      <c r="N66" s="679"/>
      <c r="O66" s="679"/>
      <c r="P66" s="680"/>
      <c r="Q66" s="670" t="s">
        <v>444</v>
      </c>
      <c r="R66" s="671"/>
      <c r="S66" s="671"/>
      <c r="T66" s="671"/>
      <c r="U66" s="672"/>
      <c r="V66" s="670" t="s">
        <v>445</v>
      </c>
      <c r="W66" s="671"/>
      <c r="X66" s="671"/>
      <c r="Y66" s="671"/>
      <c r="Z66" s="672"/>
      <c r="AA66" s="670" t="s">
        <v>446</v>
      </c>
      <c r="AB66" s="671"/>
      <c r="AC66" s="671"/>
      <c r="AD66" s="671"/>
      <c r="AE66" s="672"/>
      <c r="AF66" s="684" t="s">
        <v>244</v>
      </c>
      <c r="AG66" s="685"/>
      <c r="AH66" s="685"/>
      <c r="AI66" s="685"/>
      <c r="AJ66" s="686"/>
      <c r="AK66" s="670" t="s">
        <v>375</v>
      </c>
      <c r="AL66" s="679"/>
      <c r="AM66" s="679"/>
      <c r="AN66" s="679"/>
      <c r="AO66" s="680"/>
      <c r="AP66" s="670" t="s">
        <v>344</v>
      </c>
      <c r="AQ66" s="671"/>
      <c r="AR66" s="671"/>
      <c r="AS66" s="671"/>
      <c r="AT66" s="672"/>
      <c r="AU66" s="670" t="s">
        <v>455</v>
      </c>
      <c r="AV66" s="671"/>
      <c r="AW66" s="671"/>
      <c r="AX66" s="671"/>
      <c r="AY66" s="672"/>
      <c r="AZ66" s="670" t="s">
        <v>433</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c r="A68" s="58">
        <v>1</v>
      </c>
      <c r="B68" s="953" t="s">
        <v>117</v>
      </c>
      <c r="C68" s="954"/>
      <c r="D68" s="954"/>
      <c r="E68" s="954"/>
      <c r="F68" s="954"/>
      <c r="G68" s="954"/>
      <c r="H68" s="954"/>
      <c r="I68" s="954"/>
      <c r="J68" s="954"/>
      <c r="K68" s="954"/>
      <c r="L68" s="954"/>
      <c r="M68" s="954"/>
      <c r="N68" s="954"/>
      <c r="O68" s="954"/>
      <c r="P68" s="955"/>
      <c r="Q68" s="956">
        <v>14379</v>
      </c>
      <c r="R68" s="957"/>
      <c r="S68" s="957"/>
      <c r="T68" s="957"/>
      <c r="U68" s="957"/>
      <c r="V68" s="957">
        <v>14662</v>
      </c>
      <c r="W68" s="957"/>
      <c r="X68" s="957"/>
      <c r="Y68" s="957"/>
      <c r="Z68" s="957"/>
      <c r="AA68" s="957">
        <v>77</v>
      </c>
      <c r="AB68" s="957"/>
      <c r="AC68" s="957"/>
      <c r="AD68" s="957"/>
      <c r="AE68" s="957"/>
      <c r="AF68" s="957">
        <v>77</v>
      </c>
      <c r="AG68" s="957"/>
      <c r="AH68" s="957"/>
      <c r="AI68" s="957"/>
      <c r="AJ68" s="957"/>
      <c r="AK68" s="957">
        <v>500</v>
      </c>
      <c r="AL68" s="957"/>
      <c r="AM68" s="957"/>
      <c r="AN68" s="957"/>
      <c r="AO68" s="957"/>
      <c r="AP68" s="957" t="s">
        <v>136</v>
      </c>
      <c r="AQ68" s="957"/>
      <c r="AR68" s="957"/>
      <c r="AS68" s="957"/>
      <c r="AT68" s="957"/>
      <c r="AU68" s="957" t="s">
        <v>136</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c r="A69" s="59">
        <v>2</v>
      </c>
      <c r="B69" s="942" t="s">
        <v>522</v>
      </c>
      <c r="C69" s="943"/>
      <c r="D69" s="943"/>
      <c r="E69" s="943"/>
      <c r="F69" s="943"/>
      <c r="G69" s="943"/>
      <c r="H69" s="943"/>
      <c r="I69" s="943"/>
      <c r="J69" s="943"/>
      <c r="K69" s="943"/>
      <c r="L69" s="943"/>
      <c r="M69" s="943"/>
      <c r="N69" s="943"/>
      <c r="O69" s="943"/>
      <c r="P69" s="944"/>
      <c r="Q69" s="945">
        <v>133</v>
      </c>
      <c r="R69" s="946"/>
      <c r="S69" s="946"/>
      <c r="T69" s="946"/>
      <c r="U69" s="946"/>
      <c r="V69" s="946">
        <v>109</v>
      </c>
      <c r="W69" s="946"/>
      <c r="X69" s="946"/>
      <c r="Y69" s="946"/>
      <c r="Z69" s="946"/>
      <c r="AA69" s="946">
        <v>24</v>
      </c>
      <c r="AB69" s="946"/>
      <c r="AC69" s="946"/>
      <c r="AD69" s="946"/>
      <c r="AE69" s="946"/>
      <c r="AF69" s="946">
        <v>24</v>
      </c>
      <c r="AG69" s="946"/>
      <c r="AH69" s="946"/>
      <c r="AI69" s="946"/>
      <c r="AJ69" s="946"/>
      <c r="AK69" s="946">
        <v>15</v>
      </c>
      <c r="AL69" s="946"/>
      <c r="AM69" s="946"/>
      <c r="AN69" s="946"/>
      <c r="AO69" s="946"/>
      <c r="AP69" s="946" t="s">
        <v>136</v>
      </c>
      <c r="AQ69" s="946"/>
      <c r="AR69" s="946"/>
      <c r="AS69" s="946"/>
      <c r="AT69" s="946"/>
      <c r="AU69" s="946" t="s">
        <v>136</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c r="A70" s="59">
        <v>3</v>
      </c>
      <c r="B70" s="942" t="s">
        <v>521</v>
      </c>
      <c r="C70" s="943"/>
      <c r="D70" s="943"/>
      <c r="E70" s="943"/>
      <c r="F70" s="943"/>
      <c r="G70" s="943"/>
      <c r="H70" s="943"/>
      <c r="I70" s="943"/>
      <c r="J70" s="943"/>
      <c r="K70" s="943"/>
      <c r="L70" s="943"/>
      <c r="M70" s="943"/>
      <c r="N70" s="943"/>
      <c r="O70" s="943"/>
      <c r="P70" s="944"/>
      <c r="Q70" s="945">
        <v>1085</v>
      </c>
      <c r="R70" s="946"/>
      <c r="S70" s="946"/>
      <c r="T70" s="946"/>
      <c r="U70" s="946"/>
      <c r="V70" s="946">
        <v>1055</v>
      </c>
      <c r="W70" s="946"/>
      <c r="X70" s="946"/>
      <c r="Y70" s="946"/>
      <c r="Z70" s="946"/>
      <c r="AA70" s="946">
        <v>30</v>
      </c>
      <c r="AB70" s="946"/>
      <c r="AC70" s="946"/>
      <c r="AD70" s="946"/>
      <c r="AE70" s="946"/>
      <c r="AF70" s="946">
        <v>30</v>
      </c>
      <c r="AG70" s="946"/>
      <c r="AH70" s="946"/>
      <c r="AI70" s="946"/>
      <c r="AJ70" s="946"/>
      <c r="AK70" s="946">
        <v>5</v>
      </c>
      <c r="AL70" s="946"/>
      <c r="AM70" s="946"/>
      <c r="AN70" s="946"/>
      <c r="AO70" s="946"/>
      <c r="AP70" s="946">
        <v>295</v>
      </c>
      <c r="AQ70" s="946"/>
      <c r="AR70" s="946"/>
      <c r="AS70" s="946"/>
      <c r="AT70" s="946"/>
      <c r="AU70" s="946">
        <v>126</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c r="A71" s="59">
        <v>4</v>
      </c>
      <c r="B71" s="942" t="s">
        <v>510</v>
      </c>
      <c r="C71" s="943"/>
      <c r="D71" s="943"/>
      <c r="E71" s="943"/>
      <c r="F71" s="943"/>
      <c r="G71" s="943"/>
      <c r="H71" s="943"/>
      <c r="I71" s="943"/>
      <c r="J71" s="943"/>
      <c r="K71" s="943"/>
      <c r="L71" s="943"/>
      <c r="M71" s="943"/>
      <c r="N71" s="943"/>
      <c r="O71" s="943"/>
      <c r="P71" s="944"/>
      <c r="Q71" s="945">
        <v>143</v>
      </c>
      <c r="R71" s="946"/>
      <c r="S71" s="946"/>
      <c r="T71" s="946"/>
      <c r="U71" s="946"/>
      <c r="V71" s="946">
        <v>140</v>
      </c>
      <c r="W71" s="946"/>
      <c r="X71" s="946"/>
      <c r="Y71" s="946"/>
      <c r="Z71" s="946"/>
      <c r="AA71" s="946">
        <v>3</v>
      </c>
      <c r="AB71" s="946"/>
      <c r="AC71" s="946"/>
      <c r="AD71" s="946"/>
      <c r="AE71" s="946"/>
      <c r="AF71" s="946">
        <v>3</v>
      </c>
      <c r="AG71" s="946"/>
      <c r="AH71" s="946"/>
      <c r="AI71" s="946"/>
      <c r="AJ71" s="946"/>
      <c r="AK71" s="946">
        <v>5</v>
      </c>
      <c r="AL71" s="946"/>
      <c r="AM71" s="946"/>
      <c r="AN71" s="946"/>
      <c r="AO71" s="946"/>
      <c r="AP71" s="946" t="s">
        <v>136</v>
      </c>
      <c r="AQ71" s="946"/>
      <c r="AR71" s="946"/>
      <c r="AS71" s="946"/>
      <c r="AT71" s="946"/>
      <c r="AU71" s="946" t="s">
        <v>136</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c r="A72" s="59">
        <v>5</v>
      </c>
      <c r="B72" s="942" t="s">
        <v>520</v>
      </c>
      <c r="C72" s="943"/>
      <c r="D72" s="943"/>
      <c r="E72" s="943"/>
      <c r="F72" s="943"/>
      <c r="G72" s="943"/>
      <c r="H72" s="943"/>
      <c r="I72" s="943"/>
      <c r="J72" s="943"/>
      <c r="K72" s="943"/>
      <c r="L72" s="943"/>
      <c r="M72" s="943"/>
      <c r="N72" s="943"/>
      <c r="O72" s="943"/>
      <c r="P72" s="944"/>
      <c r="Q72" s="945">
        <v>1732</v>
      </c>
      <c r="R72" s="946"/>
      <c r="S72" s="946"/>
      <c r="T72" s="946"/>
      <c r="U72" s="946"/>
      <c r="V72" s="946">
        <v>1728</v>
      </c>
      <c r="W72" s="946"/>
      <c r="X72" s="946"/>
      <c r="Y72" s="946"/>
      <c r="Z72" s="946"/>
      <c r="AA72" s="946">
        <v>4</v>
      </c>
      <c r="AB72" s="946"/>
      <c r="AC72" s="946"/>
      <c r="AD72" s="946"/>
      <c r="AE72" s="946"/>
      <c r="AF72" s="946">
        <v>4</v>
      </c>
      <c r="AG72" s="946"/>
      <c r="AH72" s="946"/>
      <c r="AI72" s="946"/>
      <c r="AJ72" s="946"/>
      <c r="AK72" s="946">
        <v>2</v>
      </c>
      <c r="AL72" s="946"/>
      <c r="AM72" s="946"/>
      <c r="AN72" s="946"/>
      <c r="AO72" s="946"/>
      <c r="AP72" s="946" t="s">
        <v>136</v>
      </c>
      <c r="AQ72" s="946"/>
      <c r="AR72" s="946"/>
      <c r="AS72" s="946"/>
      <c r="AT72" s="946"/>
      <c r="AU72" s="946" t="s">
        <v>136</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c r="A73" s="59">
        <v>6</v>
      </c>
      <c r="B73" s="942" t="s">
        <v>519</v>
      </c>
      <c r="C73" s="943"/>
      <c r="D73" s="943"/>
      <c r="E73" s="943"/>
      <c r="F73" s="943"/>
      <c r="G73" s="943"/>
      <c r="H73" s="943"/>
      <c r="I73" s="943"/>
      <c r="J73" s="943"/>
      <c r="K73" s="943"/>
      <c r="L73" s="943"/>
      <c r="M73" s="943"/>
      <c r="N73" s="943"/>
      <c r="O73" s="943"/>
      <c r="P73" s="944"/>
      <c r="Q73" s="945">
        <v>281185</v>
      </c>
      <c r="R73" s="946"/>
      <c r="S73" s="946"/>
      <c r="T73" s="946"/>
      <c r="U73" s="946"/>
      <c r="V73" s="946">
        <v>271261</v>
      </c>
      <c r="W73" s="946"/>
      <c r="X73" s="946"/>
      <c r="Y73" s="946"/>
      <c r="Z73" s="946"/>
      <c r="AA73" s="946">
        <v>9925</v>
      </c>
      <c r="AB73" s="946"/>
      <c r="AC73" s="946"/>
      <c r="AD73" s="946"/>
      <c r="AE73" s="946"/>
      <c r="AF73" s="946">
        <v>9925</v>
      </c>
      <c r="AG73" s="946"/>
      <c r="AH73" s="946"/>
      <c r="AI73" s="946"/>
      <c r="AJ73" s="946"/>
      <c r="AK73" s="946">
        <v>1647</v>
      </c>
      <c r="AL73" s="946"/>
      <c r="AM73" s="946"/>
      <c r="AN73" s="946"/>
      <c r="AO73" s="946"/>
      <c r="AP73" s="946" t="s">
        <v>136</v>
      </c>
      <c r="AQ73" s="946"/>
      <c r="AR73" s="946"/>
      <c r="AS73" s="946"/>
      <c r="AT73" s="946"/>
      <c r="AU73" s="946" t="s">
        <v>136</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c r="A74" s="59">
        <v>7</v>
      </c>
      <c r="B74" s="942"/>
      <c r="C74" s="943"/>
      <c r="D74" s="943"/>
      <c r="E74" s="943"/>
      <c r="F74" s="943"/>
      <c r="G74" s="943"/>
      <c r="H74" s="943"/>
      <c r="I74" s="943"/>
      <c r="J74" s="943"/>
      <c r="K74" s="943"/>
      <c r="L74" s="943"/>
      <c r="M74" s="943"/>
      <c r="N74" s="943"/>
      <c r="O74" s="943"/>
      <c r="P74" s="944"/>
      <c r="Q74" s="945"/>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c r="A88" s="60" t="s">
        <v>246</v>
      </c>
      <c r="B88" s="920" t="s">
        <v>8</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10063</v>
      </c>
      <c r="AG88" s="932"/>
      <c r="AH88" s="932"/>
      <c r="AI88" s="932"/>
      <c r="AJ88" s="932"/>
      <c r="AK88" s="931"/>
      <c r="AL88" s="931"/>
      <c r="AM88" s="931"/>
      <c r="AN88" s="931"/>
      <c r="AO88" s="931"/>
      <c r="AP88" s="932">
        <v>295</v>
      </c>
      <c r="AQ88" s="932"/>
      <c r="AR88" s="932"/>
      <c r="AS88" s="932"/>
      <c r="AT88" s="932"/>
      <c r="AU88" s="932">
        <v>126</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246</v>
      </c>
      <c r="BR102" s="920" t="s">
        <v>441</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v>56</v>
      </c>
      <c r="CS102" s="927"/>
      <c r="CT102" s="927"/>
      <c r="CU102" s="927"/>
      <c r="CV102" s="928"/>
      <c r="CW102" s="926" t="s">
        <v>136</v>
      </c>
      <c r="CX102" s="927"/>
      <c r="CY102" s="927"/>
      <c r="CZ102" s="927"/>
      <c r="DA102" s="928"/>
      <c r="DB102" s="926">
        <v>165</v>
      </c>
      <c r="DC102" s="927"/>
      <c r="DD102" s="927"/>
      <c r="DE102" s="927"/>
      <c r="DF102" s="928"/>
      <c r="DG102" s="926" t="s">
        <v>136</v>
      </c>
      <c r="DH102" s="927"/>
      <c r="DI102" s="927"/>
      <c r="DJ102" s="927"/>
      <c r="DK102" s="928"/>
      <c r="DL102" s="926" t="s">
        <v>136</v>
      </c>
      <c r="DM102" s="927"/>
      <c r="DN102" s="927"/>
      <c r="DO102" s="927"/>
      <c r="DP102" s="928"/>
      <c r="DQ102" s="926" t="s">
        <v>136</v>
      </c>
      <c r="DR102" s="927"/>
      <c r="DS102" s="927"/>
      <c r="DT102" s="927"/>
      <c r="DU102" s="928"/>
      <c r="DV102" s="920"/>
      <c r="DW102" s="921"/>
      <c r="DX102" s="921"/>
      <c r="DY102" s="921"/>
      <c r="DZ102" s="92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456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457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458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09" t="s">
        <v>459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188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c r="A109" s="784" t="s">
        <v>460</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399</v>
      </c>
      <c r="AB109" s="785"/>
      <c r="AC109" s="785"/>
      <c r="AD109" s="785"/>
      <c r="AE109" s="786"/>
      <c r="AF109" s="787" t="s">
        <v>377</v>
      </c>
      <c r="AG109" s="785"/>
      <c r="AH109" s="785"/>
      <c r="AI109" s="785"/>
      <c r="AJ109" s="786"/>
      <c r="AK109" s="787" t="s">
        <v>223</v>
      </c>
      <c r="AL109" s="785"/>
      <c r="AM109" s="785"/>
      <c r="AN109" s="785"/>
      <c r="AO109" s="786"/>
      <c r="AP109" s="787" t="s">
        <v>461</v>
      </c>
      <c r="AQ109" s="785"/>
      <c r="AR109" s="785"/>
      <c r="AS109" s="785"/>
      <c r="AT109" s="891"/>
      <c r="AU109" s="784" t="s">
        <v>460</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399</v>
      </c>
      <c r="BR109" s="785"/>
      <c r="BS109" s="785"/>
      <c r="BT109" s="785"/>
      <c r="BU109" s="786"/>
      <c r="BV109" s="787" t="s">
        <v>377</v>
      </c>
      <c r="BW109" s="785"/>
      <c r="BX109" s="785"/>
      <c r="BY109" s="785"/>
      <c r="BZ109" s="786"/>
      <c r="CA109" s="787" t="s">
        <v>223</v>
      </c>
      <c r="CB109" s="785"/>
      <c r="CC109" s="785"/>
      <c r="CD109" s="785"/>
      <c r="CE109" s="786"/>
      <c r="CF109" s="912" t="s">
        <v>461</v>
      </c>
      <c r="CG109" s="912"/>
      <c r="CH109" s="912"/>
      <c r="CI109" s="912"/>
      <c r="CJ109" s="912"/>
      <c r="CK109" s="787" t="s">
        <v>86</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399</v>
      </c>
      <c r="DH109" s="785"/>
      <c r="DI109" s="785"/>
      <c r="DJ109" s="785"/>
      <c r="DK109" s="786"/>
      <c r="DL109" s="787" t="s">
        <v>377</v>
      </c>
      <c r="DM109" s="785"/>
      <c r="DN109" s="785"/>
      <c r="DO109" s="785"/>
      <c r="DP109" s="786"/>
      <c r="DQ109" s="787" t="s">
        <v>223</v>
      </c>
      <c r="DR109" s="785"/>
      <c r="DS109" s="785"/>
      <c r="DT109" s="785"/>
      <c r="DU109" s="786"/>
      <c r="DV109" s="787" t="s">
        <v>461</v>
      </c>
      <c r="DW109" s="785"/>
      <c r="DX109" s="785"/>
      <c r="DY109" s="785"/>
      <c r="DZ109" s="891"/>
    </row>
    <row r="110" spans="1:131" s="54" customFormat="1" ht="26.25" customHeight="1">
      <c r="A110" s="822" t="s">
        <v>317</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2900590</v>
      </c>
      <c r="AB110" s="816"/>
      <c r="AC110" s="816"/>
      <c r="AD110" s="816"/>
      <c r="AE110" s="817"/>
      <c r="AF110" s="818">
        <v>3003872</v>
      </c>
      <c r="AG110" s="816"/>
      <c r="AH110" s="816"/>
      <c r="AI110" s="816"/>
      <c r="AJ110" s="817"/>
      <c r="AK110" s="818">
        <v>3055960</v>
      </c>
      <c r="AL110" s="816"/>
      <c r="AM110" s="816"/>
      <c r="AN110" s="816"/>
      <c r="AO110" s="817"/>
      <c r="AP110" s="895">
        <v>29.2</v>
      </c>
      <c r="AQ110" s="896"/>
      <c r="AR110" s="896"/>
      <c r="AS110" s="896"/>
      <c r="AT110" s="897"/>
      <c r="AU110" s="722" t="s">
        <v>103</v>
      </c>
      <c r="AV110" s="723"/>
      <c r="AW110" s="723"/>
      <c r="AX110" s="723"/>
      <c r="AY110" s="723"/>
      <c r="AZ110" s="864" t="s">
        <v>127</v>
      </c>
      <c r="BA110" s="823"/>
      <c r="BB110" s="823"/>
      <c r="BC110" s="823"/>
      <c r="BD110" s="823"/>
      <c r="BE110" s="823"/>
      <c r="BF110" s="823"/>
      <c r="BG110" s="823"/>
      <c r="BH110" s="823"/>
      <c r="BI110" s="823"/>
      <c r="BJ110" s="823"/>
      <c r="BK110" s="823"/>
      <c r="BL110" s="823"/>
      <c r="BM110" s="823"/>
      <c r="BN110" s="823"/>
      <c r="BO110" s="823"/>
      <c r="BP110" s="824"/>
      <c r="BQ110" s="865">
        <v>27121305</v>
      </c>
      <c r="BR110" s="866"/>
      <c r="BS110" s="866"/>
      <c r="BT110" s="866"/>
      <c r="BU110" s="866"/>
      <c r="BV110" s="866">
        <v>26613400</v>
      </c>
      <c r="BW110" s="866"/>
      <c r="BX110" s="866"/>
      <c r="BY110" s="866"/>
      <c r="BZ110" s="866"/>
      <c r="CA110" s="866">
        <v>25665805</v>
      </c>
      <c r="CB110" s="866"/>
      <c r="CC110" s="866"/>
      <c r="CD110" s="866"/>
      <c r="CE110" s="866"/>
      <c r="CF110" s="881">
        <v>245.5</v>
      </c>
      <c r="CG110" s="882"/>
      <c r="CH110" s="882"/>
      <c r="CI110" s="882"/>
      <c r="CJ110" s="882"/>
      <c r="CK110" s="728" t="s">
        <v>373</v>
      </c>
      <c r="CL110" s="729"/>
      <c r="CM110" s="892" t="s">
        <v>462</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5" t="s">
        <v>136</v>
      </c>
      <c r="DH110" s="866"/>
      <c r="DI110" s="866"/>
      <c r="DJ110" s="866"/>
      <c r="DK110" s="866"/>
      <c r="DL110" s="866" t="s">
        <v>136</v>
      </c>
      <c r="DM110" s="866"/>
      <c r="DN110" s="866"/>
      <c r="DO110" s="866"/>
      <c r="DP110" s="866"/>
      <c r="DQ110" s="866" t="s">
        <v>136</v>
      </c>
      <c r="DR110" s="866"/>
      <c r="DS110" s="866"/>
      <c r="DT110" s="866"/>
      <c r="DU110" s="866"/>
      <c r="DV110" s="867" t="s">
        <v>136</v>
      </c>
      <c r="DW110" s="867"/>
      <c r="DX110" s="867"/>
      <c r="DY110" s="867"/>
      <c r="DZ110" s="868"/>
    </row>
    <row r="111" spans="1:131" s="54" customFormat="1" ht="26.25" customHeight="1">
      <c r="A111" s="766" t="s">
        <v>443</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06"/>
      <c r="AA111" s="771" t="s">
        <v>136</v>
      </c>
      <c r="AB111" s="772"/>
      <c r="AC111" s="772"/>
      <c r="AD111" s="772"/>
      <c r="AE111" s="773"/>
      <c r="AF111" s="774" t="s">
        <v>136</v>
      </c>
      <c r="AG111" s="772"/>
      <c r="AH111" s="772"/>
      <c r="AI111" s="772"/>
      <c r="AJ111" s="773"/>
      <c r="AK111" s="774" t="s">
        <v>136</v>
      </c>
      <c r="AL111" s="772"/>
      <c r="AM111" s="772"/>
      <c r="AN111" s="772"/>
      <c r="AO111" s="773"/>
      <c r="AP111" s="781" t="s">
        <v>136</v>
      </c>
      <c r="AQ111" s="782"/>
      <c r="AR111" s="782"/>
      <c r="AS111" s="782"/>
      <c r="AT111" s="783"/>
      <c r="AU111" s="724"/>
      <c r="AV111" s="725"/>
      <c r="AW111" s="725"/>
      <c r="AX111" s="725"/>
      <c r="AY111" s="725"/>
      <c r="AZ111" s="839" t="s">
        <v>464</v>
      </c>
      <c r="BA111" s="755"/>
      <c r="BB111" s="755"/>
      <c r="BC111" s="755"/>
      <c r="BD111" s="755"/>
      <c r="BE111" s="755"/>
      <c r="BF111" s="755"/>
      <c r="BG111" s="755"/>
      <c r="BH111" s="755"/>
      <c r="BI111" s="755"/>
      <c r="BJ111" s="755"/>
      <c r="BK111" s="755"/>
      <c r="BL111" s="755"/>
      <c r="BM111" s="755"/>
      <c r="BN111" s="755"/>
      <c r="BO111" s="755"/>
      <c r="BP111" s="756"/>
      <c r="BQ111" s="840">
        <v>253897</v>
      </c>
      <c r="BR111" s="841"/>
      <c r="BS111" s="841"/>
      <c r="BT111" s="841"/>
      <c r="BU111" s="841"/>
      <c r="BV111" s="841">
        <v>251707</v>
      </c>
      <c r="BW111" s="841"/>
      <c r="BX111" s="841"/>
      <c r="BY111" s="841"/>
      <c r="BZ111" s="841"/>
      <c r="CA111" s="841">
        <v>198385</v>
      </c>
      <c r="CB111" s="841"/>
      <c r="CC111" s="841"/>
      <c r="CD111" s="841"/>
      <c r="CE111" s="841"/>
      <c r="CF111" s="889">
        <v>1.9</v>
      </c>
      <c r="CG111" s="890"/>
      <c r="CH111" s="890"/>
      <c r="CI111" s="890"/>
      <c r="CJ111" s="890"/>
      <c r="CK111" s="730"/>
      <c r="CL111" s="731"/>
      <c r="CM111" s="778" t="s">
        <v>123</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0" t="s">
        <v>136</v>
      </c>
      <c r="DH111" s="841"/>
      <c r="DI111" s="841"/>
      <c r="DJ111" s="841"/>
      <c r="DK111" s="841"/>
      <c r="DL111" s="841" t="s">
        <v>136</v>
      </c>
      <c r="DM111" s="841"/>
      <c r="DN111" s="841"/>
      <c r="DO111" s="841"/>
      <c r="DP111" s="841"/>
      <c r="DQ111" s="841" t="s">
        <v>136</v>
      </c>
      <c r="DR111" s="841"/>
      <c r="DS111" s="841"/>
      <c r="DT111" s="841"/>
      <c r="DU111" s="841"/>
      <c r="DV111" s="842" t="s">
        <v>136</v>
      </c>
      <c r="DW111" s="842"/>
      <c r="DX111" s="842"/>
      <c r="DY111" s="842"/>
      <c r="DZ111" s="843"/>
    </row>
    <row r="112" spans="1:131" s="54" customFormat="1" ht="26.25" customHeight="1">
      <c r="A112" s="691" t="s">
        <v>141</v>
      </c>
      <c r="B112" s="692"/>
      <c r="C112" s="755" t="s">
        <v>465</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1" t="s">
        <v>136</v>
      </c>
      <c r="AB112" s="772"/>
      <c r="AC112" s="772"/>
      <c r="AD112" s="772"/>
      <c r="AE112" s="773"/>
      <c r="AF112" s="774" t="s">
        <v>136</v>
      </c>
      <c r="AG112" s="772"/>
      <c r="AH112" s="772"/>
      <c r="AI112" s="772"/>
      <c r="AJ112" s="773"/>
      <c r="AK112" s="774" t="s">
        <v>136</v>
      </c>
      <c r="AL112" s="772"/>
      <c r="AM112" s="772"/>
      <c r="AN112" s="772"/>
      <c r="AO112" s="773"/>
      <c r="AP112" s="781" t="s">
        <v>136</v>
      </c>
      <c r="AQ112" s="782"/>
      <c r="AR112" s="782"/>
      <c r="AS112" s="782"/>
      <c r="AT112" s="783"/>
      <c r="AU112" s="724"/>
      <c r="AV112" s="725"/>
      <c r="AW112" s="725"/>
      <c r="AX112" s="725"/>
      <c r="AY112" s="725"/>
      <c r="AZ112" s="839" t="s">
        <v>262</v>
      </c>
      <c r="BA112" s="755"/>
      <c r="BB112" s="755"/>
      <c r="BC112" s="755"/>
      <c r="BD112" s="755"/>
      <c r="BE112" s="755"/>
      <c r="BF112" s="755"/>
      <c r="BG112" s="755"/>
      <c r="BH112" s="755"/>
      <c r="BI112" s="755"/>
      <c r="BJ112" s="755"/>
      <c r="BK112" s="755"/>
      <c r="BL112" s="755"/>
      <c r="BM112" s="755"/>
      <c r="BN112" s="755"/>
      <c r="BO112" s="755"/>
      <c r="BP112" s="756"/>
      <c r="BQ112" s="840">
        <v>2488217</v>
      </c>
      <c r="BR112" s="841"/>
      <c r="BS112" s="841"/>
      <c r="BT112" s="841"/>
      <c r="BU112" s="841"/>
      <c r="BV112" s="841">
        <v>2493461</v>
      </c>
      <c r="BW112" s="841"/>
      <c r="BX112" s="841"/>
      <c r="BY112" s="841"/>
      <c r="BZ112" s="841"/>
      <c r="CA112" s="841">
        <v>2215223</v>
      </c>
      <c r="CB112" s="841"/>
      <c r="CC112" s="841"/>
      <c r="CD112" s="841"/>
      <c r="CE112" s="841"/>
      <c r="CF112" s="889">
        <v>21.2</v>
      </c>
      <c r="CG112" s="890"/>
      <c r="CH112" s="890"/>
      <c r="CI112" s="890"/>
      <c r="CJ112" s="890"/>
      <c r="CK112" s="730"/>
      <c r="CL112" s="731"/>
      <c r="CM112" s="778" t="s">
        <v>384</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0" t="s">
        <v>136</v>
      </c>
      <c r="DH112" s="841"/>
      <c r="DI112" s="841"/>
      <c r="DJ112" s="841"/>
      <c r="DK112" s="841"/>
      <c r="DL112" s="841" t="s">
        <v>136</v>
      </c>
      <c r="DM112" s="841"/>
      <c r="DN112" s="841"/>
      <c r="DO112" s="841"/>
      <c r="DP112" s="841"/>
      <c r="DQ112" s="841" t="s">
        <v>136</v>
      </c>
      <c r="DR112" s="841"/>
      <c r="DS112" s="841"/>
      <c r="DT112" s="841"/>
      <c r="DU112" s="841"/>
      <c r="DV112" s="842" t="s">
        <v>136</v>
      </c>
      <c r="DW112" s="842"/>
      <c r="DX112" s="842"/>
      <c r="DY112" s="842"/>
      <c r="DZ112" s="843"/>
    </row>
    <row r="113" spans="1:130" s="54" customFormat="1" ht="26.25" customHeight="1">
      <c r="A113" s="693"/>
      <c r="B113" s="694"/>
      <c r="C113" s="755" t="s">
        <v>467</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1">
        <v>171157</v>
      </c>
      <c r="AB113" s="772"/>
      <c r="AC113" s="772"/>
      <c r="AD113" s="772"/>
      <c r="AE113" s="773"/>
      <c r="AF113" s="774">
        <v>154169</v>
      </c>
      <c r="AG113" s="772"/>
      <c r="AH113" s="772"/>
      <c r="AI113" s="772"/>
      <c r="AJ113" s="773"/>
      <c r="AK113" s="774">
        <v>158753</v>
      </c>
      <c r="AL113" s="772"/>
      <c r="AM113" s="772"/>
      <c r="AN113" s="772"/>
      <c r="AO113" s="773"/>
      <c r="AP113" s="781">
        <v>1.5</v>
      </c>
      <c r="AQ113" s="782"/>
      <c r="AR113" s="782"/>
      <c r="AS113" s="782"/>
      <c r="AT113" s="783"/>
      <c r="AU113" s="724"/>
      <c r="AV113" s="725"/>
      <c r="AW113" s="725"/>
      <c r="AX113" s="725"/>
      <c r="AY113" s="725"/>
      <c r="AZ113" s="839" t="s">
        <v>468</v>
      </c>
      <c r="BA113" s="755"/>
      <c r="BB113" s="755"/>
      <c r="BC113" s="755"/>
      <c r="BD113" s="755"/>
      <c r="BE113" s="755"/>
      <c r="BF113" s="755"/>
      <c r="BG113" s="755"/>
      <c r="BH113" s="755"/>
      <c r="BI113" s="755"/>
      <c r="BJ113" s="755"/>
      <c r="BK113" s="755"/>
      <c r="BL113" s="755"/>
      <c r="BM113" s="755"/>
      <c r="BN113" s="755"/>
      <c r="BO113" s="755"/>
      <c r="BP113" s="756"/>
      <c r="BQ113" s="840">
        <v>149346</v>
      </c>
      <c r="BR113" s="841"/>
      <c r="BS113" s="841"/>
      <c r="BT113" s="841"/>
      <c r="BU113" s="841"/>
      <c r="BV113" s="841">
        <v>134506</v>
      </c>
      <c r="BW113" s="841"/>
      <c r="BX113" s="841"/>
      <c r="BY113" s="841"/>
      <c r="BZ113" s="841"/>
      <c r="CA113" s="841">
        <v>126479</v>
      </c>
      <c r="CB113" s="841"/>
      <c r="CC113" s="841"/>
      <c r="CD113" s="841"/>
      <c r="CE113" s="841"/>
      <c r="CF113" s="889">
        <v>1.2</v>
      </c>
      <c r="CG113" s="890"/>
      <c r="CH113" s="890"/>
      <c r="CI113" s="890"/>
      <c r="CJ113" s="890"/>
      <c r="CK113" s="730"/>
      <c r="CL113" s="731"/>
      <c r="CM113" s="778" t="s">
        <v>395</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71" t="s">
        <v>136</v>
      </c>
      <c r="DH113" s="772"/>
      <c r="DI113" s="772"/>
      <c r="DJ113" s="772"/>
      <c r="DK113" s="773"/>
      <c r="DL113" s="774" t="s">
        <v>136</v>
      </c>
      <c r="DM113" s="772"/>
      <c r="DN113" s="772"/>
      <c r="DO113" s="772"/>
      <c r="DP113" s="773"/>
      <c r="DQ113" s="774" t="s">
        <v>136</v>
      </c>
      <c r="DR113" s="772"/>
      <c r="DS113" s="772"/>
      <c r="DT113" s="772"/>
      <c r="DU113" s="773"/>
      <c r="DV113" s="781" t="s">
        <v>136</v>
      </c>
      <c r="DW113" s="782"/>
      <c r="DX113" s="782"/>
      <c r="DY113" s="782"/>
      <c r="DZ113" s="783"/>
    </row>
    <row r="114" spans="1:130" s="54" customFormat="1" ht="26.25" customHeight="1">
      <c r="A114" s="693"/>
      <c r="B114" s="694"/>
      <c r="C114" s="755" t="s">
        <v>469</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1">
        <v>4966</v>
      </c>
      <c r="AB114" s="772"/>
      <c r="AC114" s="772"/>
      <c r="AD114" s="772"/>
      <c r="AE114" s="773"/>
      <c r="AF114" s="774">
        <v>21918</v>
      </c>
      <c r="AG114" s="772"/>
      <c r="AH114" s="772"/>
      <c r="AI114" s="772"/>
      <c r="AJ114" s="773"/>
      <c r="AK114" s="774">
        <v>21502</v>
      </c>
      <c r="AL114" s="772"/>
      <c r="AM114" s="772"/>
      <c r="AN114" s="772"/>
      <c r="AO114" s="773"/>
      <c r="AP114" s="781">
        <v>0.2</v>
      </c>
      <c r="AQ114" s="782"/>
      <c r="AR114" s="782"/>
      <c r="AS114" s="782"/>
      <c r="AT114" s="783"/>
      <c r="AU114" s="724"/>
      <c r="AV114" s="725"/>
      <c r="AW114" s="725"/>
      <c r="AX114" s="725"/>
      <c r="AY114" s="725"/>
      <c r="AZ114" s="839" t="s">
        <v>470</v>
      </c>
      <c r="BA114" s="755"/>
      <c r="BB114" s="755"/>
      <c r="BC114" s="755"/>
      <c r="BD114" s="755"/>
      <c r="BE114" s="755"/>
      <c r="BF114" s="755"/>
      <c r="BG114" s="755"/>
      <c r="BH114" s="755"/>
      <c r="BI114" s="755"/>
      <c r="BJ114" s="755"/>
      <c r="BK114" s="755"/>
      <c r="BL114" s="755"/>
      <c r="BM114" s="755"/>
      <c r="BN114" s="755"/>
      <c r="BO114" s="755"/>
      <c r="BP114" s="756"/>
      <c r="BQ114" s="840">
        <v>2560827</v>
      </c>
      <c r="BR114" s="841"/>
      <c r="BS114" s="841"/>
      <c r="BT114" s="841"/>
      <c r="BU114" s="841"/>
      <c r="BV114" s="841">
        <v>2444133</v>
      </c>
      <c r="BW114" s="841"/>
      <c r="BX114" s="841"/>
      <c r="BY114" s="841"/>
      <c r="BZ114" s="841"/>
      <c r="CA114" s="841">
        <v>2496141</v>
      </c>
      <c r="CB114" s="841"/>
      <c r="CC114" s="841"/>
      <c r="CD114" s="841"/>
      <c r="CE114" s="841"/>
      <c r="CF114" s="889">
        <v>23.9</v>
      </c>
      <c r="CG114" s="890"/>
      <c r="CH114" s="890"/>
      <c r="CI114" s="890"/>
      <c r="CJ114" s="890"/>
      <c r="CK114" s="730"/>
      <c r="CL114" s="731"/>
      <c r="CM114" s="778" t="s">
        <v>471</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71" t="s">
        <v>136</v>
      </c>
      <c r="DH114" s="772"/>
      <c r="DI114" s="772"/>
      <c r="DJ114" s="772"/>
      <c r="DK114" s="773"/>
      <c r="DL114" s="774" t="s">
        <v>136</v>
      </c>
      <c r="DM114" s="772"/>
      <c r="DN114" s="772"/>
      <c r="DO114" s="772"/>
      <c r="DP114" s="773"/>
      <c r="DQ114" s="774" t="s">
        <v>136</v>
      </c>
      <c r="DR114" s="772"/>
      <c r="DS114" s="772"/>
      <c r="DT114" s="772"/>
      <c r="DU114" s="773"/>
      <c r="DV114" s="781" t="s">
        <v>136</v>
      </c>
      <c r="DW114" s="782"/>
      <c r="DX114" s="782"/>
      <c r="DY114" s="782"/>
      <c r="DZ114" s="783"/>
    </row>
    <row r="115" spans="1:130" s="54" customFormat="1" ht="26.25" customHeight="1">
      <c r="A115" s="693"/>
      <c r="B115" s="694"/>
      <c r="C115" s="755" t="s">
        <v>363</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1">
        <v>40303</v>
      </c>
      <c r="AB115" s="772"/>
      <c r="AC115" s="772"/>
      <c r="AD115" s="772"/>
      <c r="AE115" s="773"/>
      <c r="AF115" s="774">
        <v>39309</v>
      </c>
      <c r="AG115" s="772"/>
      <c r="AH115" s="772"/>
      <c r="AI115" s="772"/>
      <c r="AJ115" s="773"/>
      <c r="AK115" s="774">
        <v>37911</v>
      </c>
      <c r="AL115" s="772"/>
      <c r="AM115" s="772"/>
      <c r="AN115" s="772"/>
      <c r="AO115" s="773"/>
      <c r="AP115" s="781">
        <v>0.4</v>
      </c>
      <c r="AQ115" s="782"/>
      <c r="AR115" s="782"/>
      <c r="AS115" s="782"/>
      <c r="AT115" s="783"/>
      <c r="AU115" s="724"/>
      <c r="AV115" s="725"/>
      <c r="AW115" s="725"/>
      <c r="AX115" s="725"/>
      <c r="AY115" s="725"/>
      <c r="AZ115" s="839" t="s">
        <v>333</v>
      </c>
      <c r="BA115" s="755"/>
      <c r="BB115" s="755"/>
      <c r="BC115" s="755"/>
      <c r="BD115" s="755"/>
      <c r="BE115" s="755"/>
      <c r="BF115" s="755"/>
      <c r="BG115" s="755"/>
      <c r="BH115" s="755"/>
      <c r="BI115" s="755"/>
      <c r="BJ115" s="755"/>
      <c r="BK115" s="755"/>
      <c r="BL115" s="755"/>
      <c r="BM115" s="755"/>
      <c r="BN115" s="755"/>
      <c r="BO115" s="755"/>
      <c r="BP115" s="756"/>
      <c r="BQ115" s="840" t="s">
        <v>136</v>
      </c>
      <c r="BR115" s="841"/>
      <c r="BS115" s="841"/>
      <c r="BT115" s="841"/>
      <c r="BU115" s="841"/>
      <c r="BV115" s="841" t="s">
        <v>136</v>
      </c>
      <c r="BW115" s="841"/>
      <c r="BX115" s="841"/>
      <c r="BY115" s="841"/>
      <c r="BZ115" s="841"/>
      <c r="CA115" s="841" t="s">
        <v>136</v>
      </c>
      <c r="CB115" s="841"/>
      <c r="CC115" s="841"/>
      <c r="CD115" s="841"/>
      <c r="CE115" s="841"/>
      <c r="CF115" s="889" t="s">
        <v>136</v>
      </c>
      <c r="CG115" s="890"/>
      <c r="CH115" s="890"/>
      <c r="CI115" s="890"/>
      <c r="CJ115" s="890"/>
      <c r="CK115" s="730"/>
      <c r="CL115" s="731"/>
      <c r="CM115" s="839" t="s">
        <v>27</v>
      </c>
      <c r="CN115" s="905"/>
      <c r="CO115" s="905"/>
      <c r="CP115" s="905"/>
      <c r="CQ115" s="905"/>
      <c r="CR115" s="905"/>
      <c r="CS115" s="905"/>
      <c r="CT115" s="905"/>
      <c r="CU115" s="905"/>
      <c r="CV115" s="905"/>
      <c r="CW115" s="905"/>
      <c r="CX115" s="905"/>
      <c r="CY115" s="905"/>
      <c r="CZ115" s="905"/>
      <c r="DA115" s="905"/>
      <c r="DB115" s="905"/>
      <c r="DC115" s="905"/>
      <c r="DD115" s="905"/>
      <c r="DE115" s="905"/>
      <c r="DF115" s="756"/>
      <c r="DG115" s="771" t="s">
        <v>136</v>
      </c>
      <c r="DH115" s="772"/>
      <c r="DI115" s="772"/>
      <c r="DJ115" s="772"/>
      <c r="DK115" s="773"/>
      <c r="DL115" s="774" t="s">
        <v>136</v>
      </c>
      <c r="DM115" s="772"/>
      <c r="DN115" s="772"/>
      <c r="DO115" s="772"/>
      <c r="DP115" s="773"/>
      <c r="DQ115" s="774" t="s">
        <v>136</v>
      </c>
      <c r="DR115" s="772"/>
      <c r="DS115" s="772"/>
      <c r="DT115" s="772"/>
      <c r="DU115" s="773"/>
      <c r="DV115" s="781" t="s">
        <v>136</v>
      </c>
      <c r="DW115" s="782"/>
      <c r="DX115" s="782"/>
      <c r="DY115" s="782"/>
      <c r="DZ115" s="783"/>
    </row>
    <row r="116" spans="1:130" s="54" customFormat="1" ht="26.25" customHeight="1">
      <c r="A116" s="695"/>
      <c r="B116" s="696"/>
      <c r="C116" s="870" t="s">
        <v>1</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71" t="s">
        <v>136</v>
      </c>
      <c r="AB116" s="772"/>
      <c r="AC116" s="772"/>
      <c r="AD116" s="772"/>
      <c r="AE116" s="773"/>
      <c r="AF116" s="774" t="s">
        <v>136</v>
      </c>
      <c r="AG116" s="772"/>
      <c r="AH116" s="772"/>
      <c r="AI116" s="772"/>
      <c r="AJ116" s="773"/>
      <c r="AK116" s="774" t="s">
        <v>136</v>
      </c>
      <c r="AL116" s="772"/>
      <c r="AM116" s="772"/>
      <c r="AN116" s="772"/>
      <c r="AO116" s="773"/>
      <c r="AP116" s="781" t="s">
        <v>136</v>
      </c>
      <c r="AQ116" s="782"/>
      <c r="AR116" s="782"/>
      <c r="AS116" s="782"/>
      <c r="AT116" s="783"/>
      <c r="AU116" s="724"/>
      <c r="AV116" s="725"/>
      <c r="AW116" s="725"/>
      <c r="AX116" s="725"/>
      <c r="AY116" s="725"/>
      <c r="AZ116" s="886" t="s">
        <v>211</v>
      </c>
      <c r="BA116" s="887"/>
      <c r="BB116" s="887"/>
      <c r="BC116" s="887"/>
      <c r="BD116" s="887"/>
      <c r="BE116" s="887"/>
      <c r="BF116" s="887"/>
      <c r="BG116" s="887"/>
      <c r="BH116" s="887"/>
      <c r="BI116" s="887"/>
      <c r="BJ116" s="887"/>
      <c r="BK116" s="887"/>
      <c r="BL116" s="887"/>
      <c r="BM116" s="887"/>
      <c r="BN116" s="887"/>
      <c r="BO116" s="887"/>
      <c r="BP116" s="888"/>
      <c r="BQ116" s="840" t="s">
        <v>136</v>
      </c>
      <c r="BR116" s="841"/>
      <c r="BS116" s="841"/>
      <c r="BT116" s="841"/>
      <c r="BU116" s="841"/>
      <c r="BV116" s="841" t="s">
        <v>136</v>
      </c>
      <c r="BW116" s="841"/>
      <c r="BX116" s="841"/>
      <c r="BY116" s="841"/>
      <c r="BZ116" s="841"/>
      <c r="CA116" s="841" t="s">
        <v>136</v>
      </c>
      <c r="CB116" s="841"/>
      <c r="CC116" s="841"/>
      <c r="CD116" s="841"/>
      <c r="CE116" s="841"/>
      <c r="CF116" s="889" t="s">
        <v>136</v>
      </c>
      <c r="CG116" s="890"/>
      <c r="CH116" s="890"/>
      <c r="CI116" s="890"/>
      <c r="CJ116" s="890"/>
      <c r="CK116" s="730"/>
      <c r="CL116" s="731"/>
      <c r="CM116" s="778" t="s">
        <v>472</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71" t="s">
        <v>136</v>
      </c>
      <c r="DH116" s="772"/>
      <c r="DI116" s="772"/>
      <c r="DJ116" s="772"/>
      <c r="DK116" s="773"/>
      <c r="DL116" s="774" t="s">
        <v>136</v>
      </c>
      <c r="DM116" s="772"/>
      <c r="DN116" s="772"/>
      <c r="DO116" s="772"/>
      <c r="DP116" s="773"/>
      <c r="DQ116" s="774" t="s">
        <v>136</v>
      </c>
      <c r="DR116" s="772"/>
      <c r="DS116" s="772"/>
      <c r="DT116" s="772"/>
      <c r="DU116" s="773"/>
      <c r="DV116" s="781" t="s">
        <v>136</v>
      </c>
      <c r="DW116" s="782"/>
      <c r="DX116" s="782"/>
      <c r="DY116" s="782"/>
      <c r="DZ116" s="783"/>
    </row>
    <row r="117" spans="1:130" s="54" customFormat="1" ht="26.25" customHeight="1">
      <c r="A117" s="784" t="s">
        <v>266</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76" t="s">
        <v>312</v>
      </c>
      <c r="Z117" s="786"/>
      <c r="AA117" s="898">
        <v>3117016</v>
      </c>
      <c r="AB117" s="899"/>
      <c r="AC117" s="899"/>
      <c r="AD117" s="899"/>
      <c r="AE117" s="900"/>
      <c r="AF117" s="901">
        <v>3219268</v>
      </c>
      <c r="AG117" s="899"/>
      <c r="AH117" s="899"/>
      <c r="AI117" s="899"/>
      <c r="AJ117" s="900"/>
      <c r="AK117" s="901">
        <v>3274126</v>
      </c>
      <c r="AL117" s="899"/>
      <c r="AM117" s="899"/>
      <c r="AN117" s="899"/>
      <c r="AO117" s="900"/>
      <c r="AP117" s="902"/>
      <c r="AQ117" s="903"/>
      <c r="AR117" s="903"/>
      <c r="AS117" s="903"/>
      <c r="AT117" s="904"/>
      <c r="AU117" s="724"/>
      <c r="AV117" s="725"/>
      <c r="AW117" s="725"/>
      <c r="AX117" s="725"/>
      <c r="AY117" s="725"/>
      <c r="AZ117" s="886" t="s">
        <v>473</v>
      </c>
      <c r="BA117" s="887"/>
      <c r="BB117" s="887"/>
      <c r="BC117" s="887"/>
      <c r="BD117" s="887"/>
      <c r="BE117" s="887"/>
      <c r="BF117" s="887"/>
      <c r="BG117" s="887"/>
      <c r="BH117" s="887"/>
      <c r="BI117" s="887"/>
      <c r="BJ117" s="887"/>
      <c r="BK117" s="887"/>
      <c r="BL117" s="887"/>
      <c r="BM117" s="887"/>
      <c r="BN117" s="887"/>
      <c r="BO117" s="887"/>
      <c r="BP117" s="888"/>
      <c r="BQ117" s="840" t="s">
        <v>136</v>
      </c>
      <c r="BR117" s="841"/>
      <c r="BS117" s="841"/>
      <c r="BT117" s="841"/>
      <c r="BU117" s="841"/>
      <c r="BV117" s="841" t="s">
        <v>136</v>
      </c>
      <c r="BW117" s="841"/>
      <c r="BX117" s="841"/>
      <c r="BY117" s="841"/>
      <c r="BZ117" s="841"/>
      <c r="CA117" s="841" t="s">
        <v>136</v>
      </c>
      <c r="CB117" s="841"/>
      <c r="CC117" s="841"/>
      <c r="CD117" s="841"/>
      <c r="CE117" s="841"/>
      <c r="CF117" s="889" t="s">
        <v>136</v>
      </c>
      <c r="CG117" s="890"/>
      <c r="CH117" s="890"/>
      <c r="CI117" s="890"/>
      <c r="CJ117" s="890"/>
      <c r="CK117" s="730"/>
      <c r="CL117" s="731"/>
      <c r="CM117" s="778" t="s">
        <v>325</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71" t="s">
        <v>136</v>
      </c>
      <c r="DH117" s="772"/>
      <c r="DI117" s="772"/>
      <c r="DJ117" s="772"/>
      <c r="DK117" s="773"/>
      <c r="DL117" s="774" t="s">
        <v>136</v>
      </c>
      <c r="DM117" s="772"/>
      <c r="DN117" s="772"/>
      <c r="DO117" s="772"/>
      <c r="DP117" s="773"/>
      <c r="DQ117" s="774" t="s">
        <v>136</v>
      </c>
      <c r="DR117" s="772"/>
      <c r="DS117" s="772"/>
      <c r="DT117" s="772"/>
      <c r="DU117" s="773"/>
      <c r="DV117" s="781" t="s">
        <v>136</v>
      </c>
      <c r="DW117" s="782"/>
      <c r="DX117" s="782"/>
      <c r="DY117" s="782"/>
      <c r="DZ117" s="783"/>
    </row>
    <row r="118" spans="1:130" s="54" customFormat="1" ht="26.25" customHeight="1">
      <c r="A118" s="784" t="s">
        <v>86</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399</v>
      </c>
      <c r="AB118" s="785"/>
      <c r="AC118" s="785"/>
      <c r="AD118" s="785"/>
      <c r="AE118" s="786"/>
      <c r="AF118" s="787" t="s">
        <v>377</v>
      </c>
      <c r="AG118" s="785"/>
      <c r="AH118" s="785"/>
      <c r="AI118" s="785"/>
      <c r="AJ118" s="786"/>
      <c r="AK118" s="787" t="s">
        <v>223</v>
      </c>
      <c r="AL118" s="785"/>
      <c r="AM118" s="785"/>
      <c r="AN118" s="785"/>
      <c r="AO118" s="786"/>
      <c r="AP118" s="787" t="s">
        <v>461</v>
      </c>
      <c r="AQ118" s="785"/>
      <c r="AR118" s="785"/>
      <c r="AS118" s="785"/>
      <c r="AT118" s="891"/>
      <c r="AU118" s="724"/>
      <c r="AV118" s="725"/>
      <c r="AW118" s="725"/>
      <c r="AX118" s="725"/>
      <c r="AY118" s="725"/>
      <c r="AZ118" s="869" t="s">
        <v>474</v>
      </c>
      <c r="BA118" s="870"/>
      <c r="BB118" s="870"/>
      <c r="BC118" s="870"/>
      <c r="BD118" s="870"/>
      <c r="BE118" s="870"/>
      <c r="BF118" s="870"/>
      <c r="BG118" s="870"/>
      <c r="BH118" s="870"/>
      <c r="BI118" s="870"/>
      <c r="BJ118" s="870"/>
      <c r="BK118" s="870"/>
      <c r="BL118" s="870"/>
      <c r="BM118" s="870"/>
      <c r="BN118" s="870"/>
      <c r="BO118" s="870"/>
      <c r="BP118" s="871"/>
      <c r="BQ118" s="872" t="s">
        <v>136</v>
      </c>
      <c r="BR118" s="873"/>
      <c r="BS118" s="873"/>
      <c r="BT118" s="873"/>
      <c r="BU118" s="873"/>
      <c r="BV118" s="873" t="s">
        <v>136</v>
      </c>
      <c r="BW118" s="873"/>
      <c r="BX118" s="873"/>
      <c r="BY118" s="873"/>
      <c r="BZ118" s="873"/>
      <c r="CA118" s="873" t="s">
        <v>136</v>
      </c>
      <c r="CB118" s="873"/>
      <c r="CC118" s="873"/>
      <c r="CD118" s="873"/>
      <c r="CE118" s="873"/>
      <c r="CF118" s="889" t="s">
        <v>136</v>
      </c>
      <c r="CG118" s="890"/>
      <c r="CH118" s="890"/>
      <c r="CI118" s="890"/>
      <c r="CJ118" s="890"/>
      <c r="CK118" s="730"/>
      <c r="CL118" s="731"/>
      <c r="CM118" s="778" t="s">
        <v>475</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71" t="s">
        <v>136</v>
      </c>
      <c r="DH118" s="772"/>
      <c r="DI118" s="772"/>
      <c r="DJ118" s="772"/>
      <c r="DK118" s="773"/>
      <c r="DL118" s="774" t="s">
        <v>136</v>
      </c>
      <c r="DM118" s="772"/>
      <c r="DN118" s="772"/>
      <c r="DO118" s="772"/>
      <c r="DP118" s="773"/>
      <c r="DQ118" s="774" t="s">
        <v>136</v>
      </c>
      <c r="DR118" s="772"/>
      <c r="DS118" s="772"/>
      <c r="DT118" s="772"/>
      <c r="DU118" s="773"/>
      <c r="DV118" s="781" t="s">
        <v>136</v>
      </c>
      <c r="DW118" s="782"/>
      <c r="DX118" s="782"/>
      <c r="DY118" s="782"/>
      <c r="DZ118" s="783"/>
    </row>
    <row r="119" spans="1:130" s="54" customFormat="1" ht="26.25" customHeight="1">
      <c r="A119" s="734" t="s">
        <v>373</v>
      </c>
      <c r="B119" s="729"/>
      <c r="C119" s="892" t="s">
        <v>462</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15" t="s">
        <v>136</v>
      </c>
      <c r="AB119" s="816"/>
      <c r="AC119" s="816"/>
      <c r="AD119" s="816"/>
      <c r="AE119" s="817"/>
      <c r="AF119" s="818" t="s">
        <v>136</v>
      </c>
      <c r="AG119" s="816"/>
      <c r="AH119" s="816"/>
      <c r="AI119" s="816"/>
      <c r="AJ119" s="817"/>
      <c r="AK119" s="818" t="s">
        <v>136</v>
      </c>
      <c r="AL119" s="816"/>
      <c r="AM119" s="816"/>
      <c r="AN119" s="816"/>
      <c r="AO119" s="817"/>
      <c r="AP119" s="895" t="s">
        <v>136</v>
      </c>
      <c r="AQ119" s="896"/>
      <c r="AR119" s="896"/>
      <c r="AS119" s="896"/>
      <c r="AT119" s="897"/>
      <c r="AU119" s="726"/>
      <c r="AV119" s="727"/>
      <c r="AW119" s="727"/>
      <c r="AX119" s="727"/>
      <c r="AY119" s="727"/>
      <c r="AZ119" s="83" t="s">
        <v>266</v>
      </c>
      <c r="BA119" s="83"/>
      <c r="BB119" s="83"/>
      <c r="BC119" s="83"/>
      <c r="BD119" s="83"/>
      <c r="BE119" s="83"/>
      <c r="BF119" s="83"/>
      <c r="BG119" s="83"/>
      <c r="BH119" s="83"/>
      <c r="BI119" s="83"/>
      <c r="BJ119" s="83"/>
      <c r="BK119" s="83"/>
      <c r="BL119" s="83"/>
      <c r="BM119" s="83"/>
      <c r="BN119" s="83"/>
      <c r="BO119" s="876" t="s">
        <v>156</v>
      </c>
      <c r="BP119" s="877"/>
      <c r="BQ119" s="872">
        <v>32573592</v>
      </c>
      <c r="BR119" s="873"/>
      <c r="BS119" s="873"/>
      <c r="BT119" s="873"/>
      <c r="BU119" s="873"/>
      <c r="BV119" s="873">
        <v>31937207</v>
      </c>
      <c r="BW119" s="873"/>
      <c r="BX119" s="873"/>
      <c r="BY119" s="873"/>
      <c r="BZ119" s="873"/>
      <c r="CA119" s="873">
        <v>30702033</v>
      </c>
      <c r="CB119" s="873"/>
      <c r="CC119" s="873"/>
      <c r="CD119" s="873"/>
      <c r="CE119" s="873"/>
      <c r="CF119" s="743"/>
      <c r="CG119" s="744"/>
      <c r="CH119" s="744"/>
      <c r="CI119" s="744"/>
      <c r="CJ119" s="880"/>
      <c r="CK119" s="732"/>
      <c r="CL119" s="733"/>
      <c r="CM119" s="844" t="s">
        <v>476</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95">
        <v>253897</v>
      </c>
      <c r="DH119" s="796"/>
      <c r="DI119" s="796"/>
      <c r="DJ119" s="796"/>
      <c r="DK119" s="797"/>
      <c r="DL119" s="798">
        <v>251707</v>
      </c>
      <c r="DM119" s="796"/>
      <c r="DN119" s="796"/>
      <c r="DO119" s="796"/>
      <c r="DP119" s="797"/>
      <c r="DQ119" s="798">
        <v>198385</v>
      </c>
      <c r="DR119" s="796"/>
      <c r="DS119" s="796"/>
      <c r="DT119" s="796"/>
      <c r="DU119" s="797"/>
      <c r="DV119" s="861">
        <v>1.9</v>
      </c>
      <c r="DW119" s="862"/>
      <c r="DX119" s="862"/>
      <c r="DY119" s="862"/>
      <c r="DZ119" s="863"/>
    </row>
    <row r="120" spans="1:130" s="54" customFormat="1" ht="26.25" customHeight="1">
      <c r="A120" s="735"/>
      <c r="B120" s="731"/>
      <c r="C120" s="778" t="s">
        <v>123</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71" t="s">
        <v>136</v>
      </c>
      <c r="AB120" s="772"/>
      <c r="AC120" s="772"/>
      <c r="AD120" s="772"/>
      <c r="AE120" s="773"/>
      <c r="AF120" s="774" t="s">
        <v>136</v>
      </c>
      <c r="AG120" s="772"/>
      <c r="AH120" s="772"/>
      <c r="AI120" s="772"/>
      <c r="AJ120" s="773"/>
      <c r="AK120" s="774" t="s">
        <v>136</v>
      </c>
      <c r="AL120" s="772"/>
      <c r="AM120" s="772"/>
      <c r="AN120" s="772"/>
      <c r="AO120" s="773"/>
      <c r="AP120" s="781" t="s">
        <v>136</v>
      </c>
      <c r="AQ120" s="782"/>
      <c r="AR120" s="782"/>
      <c r="AS120" s="782"/>
      <c r="AT120" s="783"/>
      <c r="AU120" s="697" t="s">
        <v>466</v>
      </c>
      <c r="AV120" s="698"/>
      <c r="AW120" s="698"/>
      <c r="AX120" s="698"/>
      <c r="AY120" s="699"/>
      <c r="AZ120" s="864" t="s">
        <v>203</v>
      </c>
      <c r="BA120" s="823"/>
      <c r="BB120" s="823"/>
      <c r="BC120" s="823"/>
      <c r="BD120" s="823"/>
      <c r="BE120" s="823"/>
      <c r="BF120" s="823"/>
      <c r="BG120" s="823"/>
      <c r="BH120" s="823"/>
      <c r="BI120" s="823"/>
      <c r="BJ120" s="823"/>
      <c r="BK120" s="823"/>
      <c r="BL120" s="823"/>
      <c r="BM120" s="823"/>
      <c r="BN120" s="823"/>
      <c r="BO120" s="823"/>
      <c r="BP120" s="824"/>
      <c r="BQ120" s="865">
        <v>9747814</v>
      </c>
      <c r="BR120" s="866"/>
      <c r="BS120" s="866"/>
      <c r="BT120" s="866"/>
      <c r="BU120" s="866"/>
      <c r="BV120" s="866">
        <v>10212998</v>
      </c>
      <c r="BW120" s="866"/>
      <c r="BX120" s="866"/>
      <c r="BY120" s="866"/>
      <c r="BZ120" s="866"/>
      <c r="CA120" s="866">
        <v>10810600</v>
      </c>
      <c r="CB120" s="866"/>
      <c r="CC120" s="866"/>
      <c r="CD120" s="866"/>
      <c r="CE120" s="866"/>
      <c r="CF120" s="881">
        <v>103.4</v>
      </c>
      <c r="CG120" s="882"/>
      <c r="CH120" s="882"/>
      <c r="CI120" s="882"/>
      <c r="CJ120" s="882"/>
      <c r="CK120" s="705" t="s">
        <v>263</v>
      </c>
      <c r="CL120" s="706"/>
      <c r="CM120" s="706"/>
      <c r="CN120" s="706"/>
      <c r="CO120" s="707"/>
      <c r="CP120" s="883" t="s">
        <v>219</v>
      </c>
      <c r="CQ120" s="884"/>
      <c r="CR120" s="884"/>
      <c r="CS120" s="884"/>
      <c r="CT120" s="884"/>
      <c r="CU120" s="884"/>
      <c r="CV120" s="884"/>
      <c r="CW120" s="884"/>
      <c r="CX120" s="884"/>
      <c r="CY120" s="884"/>
      <c r="CZ120" s="884"/>
      <c r="DA120" s="884"/>
      <c r="DB120" s="884"/>
      <c r="DC120" s="884"/>
      <c r="DD120" s="884"/>
      <c r="DE120" s="884"/>
      <c r="DF120" s="885"/>
      <c r="DG120" s="865">
        <v>1828263</v>
      </c>
      <c r="DH120" s="866"/>
      <c r="DI120" s="866"/>
      <c r="DJ120" s="866"/>
      <c r="DK120" s="866"/>
      <c r="DL120" s="866">
        <v>1758911</v>
      </c>
      <c r="DM120" s="866"/>
      <c r="DN120" s="866"/>
      <c r="DO120" s="866"/>
      <c r="DP120" s="866"/>
      <c r="DQ120" s="866">
        <v>1589231</v>
      </c>
      <c r="DR120" s="866"/>
      <c r="DS120" s="866"/>
      <c r="DT120" s="866"/>
      <c r="DU120" s="866"/>
      <c r="DV120" s="867">
        <v>15.2</v>
      </c>
      <c r="DW120" s="867"/>
      <c r="DX120" s="867"/>
      <c r="DY120" s="867"/>
      <c r="DZ120" s="868"/>
    </row>
    <row r="121" spans="1:130" s="54" customFormat="1" ht="26.25" customHeight="1">
      <c r="A121" s="735"/>
      <c r="B121" s="731"/>
      <c r="C121" s="886" t="s">
        <v>125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71" t="s">
        <v>136</v>
      </c>
      <c r="AB121" s="772"/>
      <c r="AC121" s="772"/>
      <c r="AD121" s="772"/>
      <c r="AE121" s="773"/>
      <c r="AF121" s="774" t="s">
        <v>136</v>
      </c>
      <c r="AG121" s="772"/>
      <c r="AH121" s="772"/>
      <c r="AI121" s="772"/>
      <c r="AJ121" s="773"/>
      <c r="AK121" s="774" t="s">
        <v>136</v>
      </c>
      <c r="AL121" s="772"/>
      <c r="AM121" s="772"/>
      <c r="AN121" s="772"/>
      <c r="AO121" s="773"/>
      <c r="AP121" s="781" t="s">
        <v>136</v>
      </c>
      <c r="AQ121" s="782"/>
      <c r="AR121" s="782"/>
      <c r="AS121" s="782"/>
      <c r="AT121" s="783"/>
      <c r="AU121" s="700"/>
      <c r="AV121" s="701"/>
      <c r="AW121" s="701"/>
      <c r="AX121" s="701"/>
      <c r="AY121" s="702"/>
      <c r="AZ121" s="839" t="s">
        <v>477</v>
      </c>
      <c r="BA121" s="755"/>
      <c r="BB121" s="755"/>
      <c r="BC121" s="755"/>
      <c r="BD121" s="755"/>
      <c r="BE121" s="755"/>
      <c r="BF121" s="755"/>
      <c r="BG121" s="755"/>
      <c r="BH121" s="755"/>
      <c r="BI121" s="755"/>
      <c r="BJ121" s="755"/>
      <c r="BK121" s="755"/>
      <c r="BL121" s="755"/>
      <c r="BM121" s="755"/>
      <c r="BN121" s="755"/>
      <c r="BO121" s="755"/>
      <c r="BP121" s="756"/>
      <c r="BQ121" s="840">
        <v>290340</v>
      </c>
      <c r="BR121" s="841"/>
      <c r="BS121" s="841"/>
      <c r="BT121" s="841"/>
      <c r="BU121" s="841"/>
      <c r="BV121" s="841">
        <v>238934</v>
      </c>
      <c r="BW121" s="841"/>
      <c r="BX121" s="841"/>
      <c r="BY121" s="841"/>
      <c r="BZ121" s="841"/>
      <c r="CA121" s="841">
        <v>188602</v>
      </c>
      <c r="CB121" s="841"/>
      <c r="CC121" s="841"/>
      <c r="CD121" s="841"/>
      <c r="CE121" s="841"/>
      <c r="CF121" s="889">
        <v>1.8</v>
      </c>
      <c r="CG121" s="890"/>
      <c r="CH121" s="890"/>
      <c r="CI121" s="890"/>
      <c r="CJ121" s="890"/>
      <c r="CK121" s="708"/>
      <c r="CL121" s="709"/>
      <c r="CM121" s="709"/>
      <c r="CN121" s="709"/>
      <c r="CO121" s="710"/>
      <c r="CP121" s="858" t="s">
        <v>450</v>
      </c>
      <c r="CQ121" s="859"/>
      <c r="CR121" s="859"/>
      <c r="CS121" s="859"/>
      <c r="CT121" s="859"/>
      <c r="CU121" s="859"/>
      <c r="CV121" s="859"/>
      <c r="CW121" s="859"/>
      <c r="CX121" s="859"/>
      <c r="CY121" s="859"/>
      <c r="CZ121" s="859"/>
      <c r="DA121" s="859"/>
      <c r="DB121" s="859"/>
      <c r="DC121" s="859"/>
      <c r="DD121" s="859"/>
      <c r="DE121" s="859"/>
      <c r="DF121" s="860"/>
      <c r="DG121" s="840">
        <v>460312</v>
      </c>
      <c r="DH121" s="841"/>
      <c r="DI121" s="841"/>
      <c r="DJ121" s="841"/>
      <c r="DK121" s="841"/>
      <c r="DL121" s="841">
        <v>528759</v>
      </c>
      <c r="DM121" s="841"/>
      <c r="DN121" s="841"/>
      <c r="DO121" s="841"/>
      <c r="DP121" s="841"/>
      <c r="DQ121" s="841">
        <v>431941</v>
      </c>
      <c r="DR121" s="841"/>
      <c r="DS121" s="841"/>
      <c r="DT121" s="841"/>
      <c r="DU121" s="841"/>
      <c r="DV121" s="842">
        <v>4.0999999999999996</v>
      </c>
      <c r="DW121" s="842"/>
      <c r="DX121" s="842"/>
      <c r="DY121" s="842"/>
      <c r="DZ121" s="843"/>
    </row>
    <row r="122" spans="1:130" s="54" customFormat="1" ht="26.25" customHeight="1">
      <c r="A122" s="735"/>
      <c r="B122" s="731"/>
      <c r="C122" s="778" t="s">
        <v>471</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71" t="s">
        <v>136</v>
      </c>
      <c r="AB122" s="772"/>
      <c r="AC122" s="772"/>
      <c r="AD122" s="772"/>
      <c r="AE122" s="773"/>
      <c r="AF122" s="774" t="s">
        <v>136</v>
      </c>
      <c r="AG122" s="772"/>
      <c r="AH122" s="772"/>
      <c r="AI122" s="772"/>
      <c r="AJ122" s="773"/>
      <c r="AK122" s="774" t="s">
        <v>136</v>
      </c>
      <c r="AL122" s="772"/>
      <c r="AM122" s="772"/>
      <c r="AN122" s="772"/>
      <c r="AO122" s="773"/>
      <c r="AP122" s="781" t="s">
        <v>136</v>
      </c>
      <c r="AQ122" s="782"/>
      <c r="AR122" s="782"/>
      <c r="AS122" s="782"/>
      <c r="AT122" s="783"/>
      <c r="AU122" s="700"/>
      <c r="AV122" s="701"/>
      <c r="AW122" s="701"/>
      <c r="AX122" s="701"/>
      <c r="AY122" s="702"/>
      <c r="AZ122" s="869" t="s">
        <v>479</v>
      </c>
      <c r="BA122" s="870"/>
      <c r="BB122" s="870"/>
      <c r="BC122" s="870"/>
      <c r="BD122" s="870"/>
      <c r="BE122" s="870"/>
      <c r="BF122" s="870"/>
      <c r="BG122" s="870"/>
      <c r="BH122" s="870"/>
      <c r="BI122" s="870"/>
      <c r="BJ122" s="870"/>
      <c r="BK122" s="870"/>
      <c r="BL122" s="870"/>
      <c r="BM122" s="870"/>
      <c r="BN122" s="870"/>
      <c r="BO122" s="870"/>
      <c r="BP122" s="871"/>
      <c r="BQ122" s="872">
        <v>23076081</v>
      </c>
      <c r="BR122" s="873"/>
      <c r="BS122" s="873"/>
      <c r="BT122" s="873"/>
      <c r="BU122" s="873"/>
      <c r="BV122" s="873">
        <v>22348933</v>
      </c>
      <c r="BW122" s="873"/>
      <c r="BX122" s="873"/>
      <c r="BY122" s="873"/>
      <c r="BZ122" s="873"/>
      <c r="CA122" s="873">
        <v>21534590</v>
      </c>
      <c r="CB122" s="873"/>
      <c r="CC122" s="873"/>
      <c r="CD122" s="873"/>
      <c r="CE122" s="873"/>
      <c r="CF122" s="874">
        <v>206</v>
      </c>
      <c r="CG122" s="875"/>
      <c r="CH122" s="875"/>
      <c r="CI122" s="875"/>
      <c r="CJ122" s="875"/>
      <c r="CK122" s="708"/>
      <c r="CL122" s="709"/>
      <c r="CM122" s="709"/>
      <c r="CN122" s="709"/>
      <c r="CO122" s="710"/>
      <c r="CP122" s="858" t="s">
        <v>451</v>
      </c>
      <c r="CQ122" s="859"/>
      <c r="CR122" s="859"/>
      <c r="CS122" s="859"/>
      <c r="CT122" s="859"/>
      <c r="CU122" s="859"/>
      <c r="CV122" s="859"/>
      <c r="CW122" s="859"/>
      <c r="CX122" s="859"/>
      <c r="CY122" s="859"/>
      <c r="CZ122" s="859"/>
      <c r="DA122" s="859"/>
      <c r="DB122" s="859"/>
      <c r="DC122" s="859"/>
      <c r="DD122" s="859"/>
      <c r="DE122" s="859"/>
      <c r="DF122" s="860"/>
      <c r="DG122" s="840">
        <v>199642</v>
      </c>
      <c r="DH122" s="841"/>
      <c r="DI122" s="841"/>
      <c r="DJ122" s="841"/>
      <c r="DK122" s="841"/>
      <c r="DL122" s="841">
        <v>205791</v>
      </c>
      <c r="DM122" s="841"/>
      <c r="DN122" s="841"/>
      <c r="DO122" s="841"/>
      <c r="DP122" s="841"/>
      <c r="DQ122" s="841">
        <v>194051</v>
      </c>
      <c r="DR122" s="841"/>
      <c r="DS122" s="841"/>
      <c r="DT122" s="841"/>
      <c r="DU122" s="841"/>
      <c r="DV122" s="842">
        <v>1.9</v>
      </c>
      <c r="DW122" s="842"/>
      <c r="DX122" s="842"/>
      <c r="DY122" s="842"/>
      <c r="DZ122" s="843"/>
    </row>
    <row r="123" spans="1:130" s="54" customFormat="1" ht="26.25" customHeight="1">
      <c r="A123" s="735"/>
      <c r="B123" s="731"/>
      <c r="C123" s="778" t="s">
        <v>472</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71" t="s">
        <v>136</v>
      </c>
      <c r="AB123" s="772"/>
      <c r="AC123" s="772"/>
      <c r="AD123" s="772"/>
      <c r="AE123" s="773"/>
      <c r="AF123" s="774" t="s">
        <v>136</v>
      </c>
      <c r="AG123" s="772"/>
      <c r="AH123" s="772"/>
      <c r="AI123" s="772"/>
      <c r="AJ123" s="773"/>
      <c r="AK123" s="774" t="s">
        <v>136</v>
      </c>
      <c r="AL123" s="772"/>
      <c r="AM123" s="772"/>
      <c r="AN123" s="772"/>
      <c r="AO123" s="773"/>
      <c r="AP123" s="781" t="s">
        <v>136</v>
      </c>
      <c r="AQ123" s="782"/>
      <c r="AR123" s="782"/>
      <c r="AS123" s="782"/>
      <c r="AT123" s="783"/>
      <c r="AU123" s="703"/>
      <c r="AV123" s="704"/>
      <c r="AW123" s="704"/>
      <c r="AX123" s="704"/>
      <c r="AY123" s="704"/>
      <c r="AZ123" s="83" t="s">
        <v>266</v>
      </c>
      <c r="BA123" s="83"/>
      <c r="BB123" s="83"/>
      <c r="BC123" s="83"/>
      <c r="BD123" s="83"/>
      <c r="BE123" s="83"/>
      <c r="BF123" s="83"/>
      <c r="BG123" s="83"/>
      <c r="BH123" s="83"/>
      <c r="BI123" s="83"/>
      <c r="BJ123" s="83"/>
      <c r="BK123" s="83"/>
      <c r="BL123" s="83"/>
      <c r="BM123" s="83"/>
      <c r="BN123" s="83"/>
      <c r="BO123" s="876" t="s">
        <v>480</v>
      </c>
      <c r="BP123" s="877"/>
      <c r="BQ123" s="878">
        <v>33114235</v>
      </c>
      <c r="BR123" s="879"/>
      <c r="BS123" s="879"/>
      <c r="BT123" s="879"/>
      <c r="BU123" s="879"/>
      <c r="BV123" s="879">
        <v>32800865</v>
      </c>
      <c r="BW123" s="879"/>
      <c r="BX123" s="879"/>
      <c r="BY123" s="879"/>
      <c r="BZ123" s="879"/>
      <c r="CA123" s="879">
        <v>32533792</v>
      </c>
      <c r="CB123" s="879"/>
      <c r="CC123" s="879"/>
      <c r="CD123" s="879"/>
      <c r="CE123" s="879"/>
      <c r="CF123" s="743"/>
      <c r="CG123" s="744"/>
      <c r="CH123" s="744"/>
      <c r="CI123" s="744"/>
      <c r="CJ123" s="880"/>
      <c r="CK123" s="708"/>
      <c r="CL123" s="709"/>
      <c r="CM123" s="709"/>
      <c r="CN123" s="709"/>
      <c r="CO123" s="710"/>
      <c r="CP123" s="858" t="s">
        <v>185</v>
      </c>
      <c r="CQ123" s="859"/>
      <c r="CR123" s="859"/>
      <c r="CS123" s="859"/>
      <c r="CT123" s="859"/>
      <c r="CU123" s="859"/>
      <c r="CV123" s="859"/>
      <c r="CW123" s="859"/>
      <c r="CX123" s="859"/>
      <c r="CY123" s="859"/>
      <c r="CZ123" s="859"/>
      <c r="DA123" s="859"/>
      <c r="DB123" s="859"/>
      <c r="DC123" s="859"/>
      <c r="DD123" s="859"/>
      <c r="DE123" s="859"/>
      <c r="DF123" s="860"/>
      <c r="DG123" s="771" t="s">
        <v>136</v>
      </c>
      <c r="DH123" s="772"/>
      <c r="DI123" s="772"/>
      <c r="DJ123" s="772"/>
      <c r="DK123" s="773"/>
      <c r="DL123" s="774" t="s">
        <v>136</v>
      </c>
      <c r="DM123" s="772"/>
      <c r="DN123" s="772"/>
      <c r="DO123" s="772"/>
      <c r="DP123" s="773"/>
      <c r="DQ123" s="774" t="s">
        <v>136</v>
      </c>
      <c r="DR123" s="772"/>
      <c r="DS123" s="772"/>
      <c r="DT123" s="772"/>
      <c r="DU123" s="773"/>
      <c r="DV123" s="781" t="s">
        <v>136</v>
      </c>
      <c r="DW123" s="782"/>
      <c r="DX123" s="782"/>
      <c r="DY123" s="782"/>
      <c r="DZ123" s="783"/>
    </row>
    <row r="124" spans="1:130" s="54" customFormat="1" ht="26.25" customHeight="1">
      <c r="A124" s="735"/>
      <c r="B124" s="731"/>
      <c r="C124" s="778" t="s">
        <v>325</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71" t="s">
        <v>136</v>
      </c>
      <c r="AB124" s="772"/>
      <c r="AC124" s="772"/>
      <c r="AD124" s="772"/>
      <c r="AE124" s="773"/>
      <c r="AF124" s="774" t="s">
        <v>136</v>
      </c>
      <c r="AG124" s="772"/>
      <c r="AH124" s="772"/>
      <c r="AI124" s="772"/>
      <c r="AJ124" s="773"/>
      <c r="AK124" s="774" t="s">
        <v>136</v>
      </c>
      <c r="AL124" s="772"/>
      <c r="AM124" s="772"/>
      <c r="AN124" s="772"/>
      <c r="AO124" s="773"/>
      <c r="AP124" s="781" t="s">
        <v>136</v>
      </c>
      <c r="AQ124" s="782"/>
      <c r="AR124" s="782"/>
      <c r="AS124" s="782"/>
      <c r="AT124" s="783"/>
      <c r="AU124" s="852" t="s">
        <v>481</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136</v>
      </c>
      <c r="BR124" s="856"/>
      <c r="BS124" s="856"/>
      <c r="BT124" s="856"/>
      <c r="BU124" s="856"/>
      <c r="BV124" s="856" t="s">
        <v>136</v>
      </c>
      <c r="BW124" s="856"/>
      <c r="BX124" s="856"/>
      <c r="BY124" s="856"/>
      <c r="BZ124" s="856"/>
      <c r="CA124" s="856" t="s">
        <v>136</v>
      </c>
      <c r="CB124" s="856"/>
      <c r="CC124" s="856"/>
      <c r="CD124" s="856"/>
      <c r="CE124" s="856"/>
      <c r="CF124" s="751"/>
      <c r="CG124" s="752"/>
      <c r="CH124" s="752"/>
      <c r="CI124" s="752"/>
      <c r="CJ124" s="857"/>
      <c r="CK124" s="711"/>
      <c r="CL124" s="711"/>
      <c r="CM124" s="711"/>
      <c r="CN124" s="711"/>
      <c r="CO124" s="712"/>
      <c r="CP124" s="858" t="s">
        <v>482</v>
      </c>
      <c r="CQ124" s="859"/>
      <c r="CR124" s="859"/>
      <c r="CS124" s="859"/>
      <c r="CT124" s="859"/>
      <c r="CU124" s="859"/>
      <c r="CV124" s="859"/>
      <c r="CW124" s="859"/>
      <c r="CX124" s="859"/>
      <c r="CY124" s="859"/>
      <c r="CZ124" s="859"/>
      <c r="DA124" s="859"/>
      <c r="DB124" s="859"/>
      <c r="DC124" s="859"/>
      <c r="DD124" s="859"/>
      <c r="DE124" s="859"/>
      <c r="DF124" s="860"/>
      <c r="DG124" s="795" t="s">
        <v>136</v>
      </c>
      <c r="DH124" s="796"/>
      <c r="DI124" s="796"/>
      <c r="DJ124" s="796"/>
      <c r="DK124" s="797"/>
      <c r="DL124" s="798" t="s">
        <v>136</v>
      </c>
      <c r="DM124" s="796"/>
      <c r="DN124" s="796"/>
      <c r="DO124" s="796"/>
      <c r="DP124" s="797"/>
      <c r="DQ124" s="798" t="s">
        <v>136</v>
      </c>
      <c r="DR124" s="796"/>
      <c r="DS124" s="796"/>
      <c r="DT124" s="796"/>
      <c r="DU124" s="797"/>
      <c r="DV124" s="861" t="s">
        <v>136</v>
      </c>
      <c r="DW124" s="862"/>
      <c r="DX124" s="862"/>
      <c r="DY124" s="862"/>
      <c r="DZ124" s="863"/>
    </row>
    <row r="125" spans="1:130" s="54" customFormat="1" ht="26.25" customHeight="1">
      <c r="A125" s="735"/>
      <c r="B125" s="731"/>
      <c r="C125" s="778" t="s">
        <v>475</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71" t="s">
        <v>136</v>
      </c>
      <c r="AB125" s="772"/>
      <c r="AC125" s="772"/>
      <c r="AD125" s="772"/>
      <c r="AE125" s="773"/>
      <c r="AF125" s="774" t="s">
        <v>136</v>
      </c>
      <c r="AG125" s="772"/>
      <c r="AH125" s="772"/>
      <c r="AI125" s="772"/>
      <c r="AJ125" s="773"/>
      <c r="AK125" s="774" t="s">
        <v>136</v>
      </c>
      <c r="AL125" s="772"/>
      <c r="AM125" s="772"/>
      <c r="AN125" s="772"/>
      <c r="AO125" s="773"/>
      <c r="AP125" s="781" t="s">
        <v>136</v>
      </c>
      <c r="AQ125" s="782"/>
      <c r="AR125" s="782"/>
      <c r="AS125" s="782"/>
      <c r="AT125" s="78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483</v>
      </c>
      <c r="CL125" s="706"/>
      <c r="CM125" s="706"/>
      <c r="CN125" s="706"/>
      <c r="CO125" s="707"/>
      <c r="CP125" s="864" t="s">
        <v>129</v>
      </c>
      <c r="CQ125" s="823"/>
      <c r="CR125" s="823"/>
      <c r="CS125" s="823"/>
      <c r="CT125" s="823"/>
      <c r="CU125" s="823"/>
      <c r="CV125" s="823"/>
      <c r="CW125" s="823"/>
      <c r="CX125" s="823"/>
      <c r="CY125" s="823"/>
      <c r="CZ125" s="823"/>
      <c r="DA125" s="823"/>
      <c r="DB125" s="823"/>
      <c r="DC125" s="823"/>
      <c r="DD125" s="823"/>
      <c r="DE125" s="823"/>
      <c r="DF125" s="824"/>
      <c r="DG125" s="865" t="s">
        <v>136</v>
      </c>
      <c r="DH125" s="866"/>
      <c r="DI125" s="866"/>
      <c r="DJ125" s="866"/>
      <c r="DK125" s="866"/>
      <c r="DL125" s="866" t="s">
        <v>136</v>
      </c>
      <c r="DM125" s="866"/>
      <c r="DN125" s="866"/>
      <c r="DO125" s="866"/>
      <c r="DP125" s="866"/>
      <c r="DQ125" s="866" t="s">
        <v>136</v>
      </c>
      <c r="DR125" s="866"/>
      <c r="DS125" s="866"/>
      <c r="DT125" s="866"/>
      <c r="DU125" s="866"/>
      <c r="DV125" s="867" t="s">
        <v>136</v>
      </c>
      <c r="DW125" s="867"/>
      <c r="DX125" s="867"/>
      <c r="DY125" s="867"/>
      <c r="DZ125" s="868"/>
    </row>
    <row r="126" spans="1:130" s="54" customFormat="1" ht="26.25" customHeight="1">
      <c r="A126" s="735"/>
      <c r="B126" s="731"/>
      <c r="C126" s="778" t="s">
        <v>476</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71">
        <v>157</v>
      </c>
      <c r="AB126" s="772"/>
      <c r="AC126" s="772"/>
      <c r="AD126" s="772"/>
      <c r="AE126" s="773"/>
      <c r="AF126" s="774">
        <v>157</v>
      </c>
      <c r="AG126" s="772"/>
      <c r="AH126" s="772"/>
      <c r="AI126" s="772"/>
      <c r="AJ126" s="773"/>
      <c r="AK126" s="774">
        <v>1106</v>
      </c>
      <c r="AL126" s="772"/>
      <c r="AM126" s="772"/>
      <c r="AN126" s="772"/>
      <c r="AO126" s="773"/>
      <c r="AP126" s="781">
        <v>0</v>
      </c>
      <c r="AQ126" s="782"/>
      <c r="AR126" s="782"/>
      <c r="AS126" s="782"/>
      <c r="AT126" s="78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9" t="s">
        <v>414</v>
      </c>
      <c r="CQ126" s="755"/>
      <c r="CR126" s="755"/>
      <c r="CS126" s="755"/>
      <c r="CT126" s="755"/>
      <c r="CU126" s="755"/>
      <c r="CV126" s="755"/>
      <c r="CW126" s="755"/>
      <c r="CX126" s="755"/>
      <c r="CY126" s="755"/>
      <c r="CZ126" s="755"/>
      <c r="DA126" s="755"/>
      <c r="DB126" s="755"/>
      <c r="DC126" s="755"/>
      <c r="DD126" s="755"/>
      <c r="DE126" s="755"/>
      <c r="DF126" s="756"/>
      <c r="DG126" s="840" t="s">
        <v>136</v>
      </c>
      <c r="DH126" s="841"/>
      <c r="DI126" s="841"/>
      <c r="DJ126" s="841"/>
      <c r="DK126" s="841"/>
      <c r="DL126" s="841" t="s">
        <v>136</v>
      </c>
      <c r="DM126" s="841"/>
      <c r="DN126" s="841"/>
      <c r="DO126" s="841"/>
      <c r="DP126" s="841"/>
      <c r="DQ126" s="841" t="s">
        <v>136</v>
      </c>
      <c r="DR126" s="841"/>
      <c r="DS126" s="841"/>
      <c r="DT126" s="841"/>
      <c r="DU126" s="841"/>
      <c r="DV126" s="842" t="s">
        <v>136</v>
      </c>
      <c r="DW126" s="842"/>
      <c r="DX126" s="842"/>
      <c r="DY126" s="842"/>
      <c r="DZ126" s="843"/>
    </row>
    <row r="127" spans="1:130" s="54" customFormat="1" ht="26.25" customHeight="1">
      <c r="A127" s="736"/>
      <c r="B127" s="733"/>
      <c r="C127" s="844" t="s">
        <v>67</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71">
        <v>40146</v>
      </c>
      <c r="AB127" s="772"/>
      <c r="AC127" s="772"/>
      <c r="AD127" s="772"/>
      <c r="AE127" s="773"/>
      <c r="AF127" s="774">
        <v>39152</v>
      </c>
      <c r="AG127" s="772"/>
      <c r="AH127" s="772"/>
      <c r="AI127" s="772"/>
      <c r="AJ127" s="773"/>
      <c r="AK127" s="774">
        <v>36805</v>
      </c>
      <c r="AL127" s="772"/>
      <c r="AM127" s="772"/>
      <c r="AN127" s="772"/>
      <c r="AO127" s="773"/>
      <c r="AP127" s="781">
        <v>0.4</v>
      </c>
      <c r="AQ127" s="782"/>
      <c r="AR127" s="782"/>
      <c r="AS127" s="782"/>
      <c r="AT127" s="783"/>
      <c r="AU127" s="77"/>
      <c r="AV127" s="77"/>
      <c r="AW127" s="77"/>
      <c r="AX127" s="847" t="s">
        <v>486</v>
      </c>
      <c r="AY127" s="848"/>
      <c r="AZ127" s="848"/>
      <c r="BA127" s="848"/>
      <c r="BB127" s="848"/>
      <c r="BC127" s="848"/>
      <c r="BD127" s="848"/>
      <c r="BE127" s="849"/>
      <c r="BF127" s="850" t="s">
        <v>487</v>
      </c>
      <c r="BG127" s="848"/>
      <c r="BH127" s="848"/>
      <c r="BI127" s="848"/>
      <c r="BJ127" s="848"/>
      <c r="BK127" s="848"/>
      <c r="BL127" s="849"/>
      <c r="BM127" s="850" t="s">
        <v>415</v>
      </c>
      <c r="BN127" s="848"/>
      <c r="BO127" s="848"/>
      <c r="BP127" s="848"/>
      <c r="BQ127" s="848"/>
      <c r="BR127" s="848"/>
      <c r="BS127" s="849"/>
      <c r="BT127" s="850" t="s">
        <v>400</v>
      </c>
      <c r="BU127" s="848"/>
      <c r="BV127" s="848"/>
      <c r="BW127" s="848"/>
      <c r="BX127" s="848"/>
      <c r="BY127" s="848"/>
      <c r="BZ127" s="851"/>
      <c r="CA127" s="77"/>
      <c r="CB127" s="77"/>
      <c r="CC127" s="77"/>
      <c r="CD127" s="89"/>
      <c r="CE127" s="89"/>
      <c r="CF127" s="89"/>
      <c r="CG127" s="74"/>
      <c r="CH127" s="74"/>
      <c r="CI127" s="74"/>
      <c r="CJ127" s="90"/>
      <c r="CK127" s="714"/>
      <c r="CL127" s="709"/>
      <c r="CM127" s="709"/>
      <c r="CN127" s="709"/>
      <c r="CO127" s="710"/>
      <c r="CP127" s="839" t="s">
        <v>437</v>
      </c>
      <c r="CQ127" s="755"/>
      <c r="CR127" s="755"/>
      <c r="CS127" s="755"/>
      <c r="CT127" s="755"/>
      <c r="CU127" s="755"/>
      <c r="CV127" s="755"/>
      <c r="CW127" s="755"/>
      <c r="CX127" s="755"/>
      <c r="CY127" s="755"/>
      <c r="CZ127" s="755"/>
      <c r="DA127" s="755"/>
      <c r="DB127" s="755"/>
      <c r="DC127" s="755"/>
      <c r="DD127" s="755"/>
      <c r="DE127" s="755"/>
      <c r="DF127" s="756"/>
      <c r="DG127" s="840" t="s">
        <v>136</v>
      </c>
      <c r="DH127" s="841"/>
      <c r="DI127" s="841"/>
      <c r="DJ127" s="841"/>
      <c r="DK127" s="841"/>
      <c r="DL127" s="841" t="s">
        <v>136</v>
      </c>
      <c r="DM127" s="841"/>
      <c r="DN127" s="841"/>
      <c r="DO127" s="841"/>
      <c r="DP127" s="841"/>
      <c r="DQ127" s="841" t="s">
        <v>136</v>
      </c>
      <c r="DR127" s="841"/>
      <c r="DS127" s="841"/>
      <c r="DT127" s="841"/>
      <c r="DU127" s="841"/>
      <c r="DV127" s="842" t="s">
        <v>136</v>
      </c>
      <c r="DW127" s="842"/>
      <c r="DX127" s="842"/>
      <c r="DY127" s="842"/>
      <c r="DZ127" s="843"/>
    </row>
    <row r="128" spans="1:130" s="54" customFormat="1" ht="26.25" customHeight="1">
      <c r="A128" s="811" t="s">
        <v>488</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213</v>
      </c>
      <c r="X128" s="813"/>
      <c r="Y128" s="813"/>
      <c r="Z128" s="814"/>
      <c r="AA128" s="815">
        <v>52245</v>
      </c>
      <c r="AB128" s="816"/>
      <c r="AC128" s="816"/>
      <c r="AD128" s="816"/>
      <c r="AE128" s="817"/>
      <c r="AF128" s="818">
        <v>44660</v>
      </c>
      <c r="AG128" s="816"/>
      <c r="AH128" s="816"/>
      <c r="AI128" s="816"/>
      <c r="AJ128" s="817"/>
      <c r="AK128" s="818">
        <v>47168</v>
      </c>
      <c r="AL128" s="816"/>
      <c r="AM128" s="816"/>
      <c r="AN128" s="816"/>
      <c r="AO128" s="817"/>
      <c r="AP128" s="819"/>
      <c r="AQ128" s="820"/>
      <c r="AR128" s="820"/>
      <c r="AS128" s="820"/>
      <c r="AT128" s="821"/>
      <c r="AU128" s="77"/>
      <c r="AV128" s="77"/>
      <c r="AW128" s="77"/>
      <c r="AX128" s="822" t="s">
        <v>299</v>
      </c>
      <c r="AY128" s="823"/>
      <c r="AZ128" s="823"/>
      <c r="BA128" s="823"/>
      <c r="BB128" s="823"/>
      <c r="BC128" s="823"/>
      <c r="BD128" s="823"/>
      <c r="BE128" s="824"/>
      <c r="BF128" s="825" t="s">
        <v>136</v>
      </c>
      <c r="BG128" s="826"/>
      <c r="BH128" s="826"/>
      <c r="BI128" s="826"/>
      <c r="BJ128" s="826"/>
      <c r="BK128" s="826"/>
      <c r="BL128" s="827"/>
      <c r="BM128" s="825">
        <v>12.94</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15"/>
      <c r="CL128" s="716"/>
      <c r="CM128" s="716"/>
      <c r="CN128" s="716"/>
      <c r="CO128" s="717"/>
      <c r="CP128" s="829" t="s">
        <v>390</v>
      </c>
      <c r="CQ128" s="803"/>
      <c r="CR128" s="803"/>
      <c r="CS128" s="803"/>
      <c r="CT128" s="803"/>
      <c r="CU128" s="803"/>
      <c r="CV128" s="803"/>
      <c r="CW128" s="803"/>
      <c r="CX128" s="803"/>
      <c r="CY128" s="803"/>
      <c r="CZ128" s="803"/>
      <c r="DA128" s="803"/>
      <c r="DB128" s="803"/>
      <c r="DC128" s="803"/>
      <c r="DD128" s="803"/>
      <c r="DE128" s="803"/>
      <c r="DF128" s="804"/>
      <c r="DG128" s="830" t="s">
        <v>136</v>
      </c>
      <c r="DH128" s="831"/>
      <c r="DI128" s="831"/>
      <c r="DJ128" s="831"/>
      <c r="DK128" s="831"/>
      <c r="DL128" s="831" t="s">
        <v>136</v>
      </c>
      <c r="DM128" s="831"/>
      <c r="DN128" s="831"/>
      <c r="DO128" s="831"/>
      <c r="DP128" s="831"/>
      <c r="DQ128" s="831" t="s">
        <v>136</v>
      </c>
      <c r="DR128" s="831"/>
      <c r="DS128" s="831"/>
      <c r="DT128" s="831"/>
      <c r="DU128" s="831"/>
      <c r="DV128" s="832" t="s">
        <v>136</v>
      </c>
      <c r="DW128" s="832"/>
      <c r="DX128" s="832"/>
      <c r="DY128" s="832"/>
      <c r="DZ128" s="833"/>
    </row>
    <row r="129" spans="1:131" s="54" customFormat="1" ht="26.25" customHeight="1">
      <c r="A129" s="766" t="s">
        <v>160</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233</v>
      </c>
      <c r="X129" s="769"/>
      <c r="Y129" s="769"/>
      <c r="Z129" s="770"/>
      <c r="AA129" s="771">
        <v>13340869</v>
      </c>
      <c r="AB129" s="772"/>
      <c r="AC129" s="772"/>
      <c r="AD129" s="772"/>
      <c r="AE129" s="773"/>
      <c r="AF129" s="774">
        <v>13212930</v>
      </c>
      <c r="AG129" s="772"/>
      <c r="AH129" s="772"/>
      <c r="AI129" s="772"/>
      <c r="AJ129" s="773"/>
      <c r="AK129" s="774">
        <v>13070193</v>
      </c>
      <c r="AL129" s="772"/>
      <c r="AM129" s="772"/>
      <c r="AN129" s="772"/>
      <c r="AO129" s="773"/>
      <c r="AP129" s="775"/>
      <c r="AQ129" s="776"/>
      <c r="AR129" s="776"/>
      <c r="AS129" s="776"/>
      <c r="AT129" s="777"/>
      <c r="AU129" s="79"/>
      <c r="AV129" s="79"/>
      <c r="AW129" s="79"/>
      <c r="AX129" s="754" t="s">
        <v>114</v>
      </c>
      <c r="AY129" s="755"/>
      <c r="AZ129" s="755"/>
      <c r="BA129" s="755"/>
      <c r="BB129" s="755"/>
      <c r="BC129" s="755"/>
      <c r="BD129" s="755"/>
      <c r="BE129" s="756"/>
      <c r="BF129" s="834" t="s">
        <v>136</v>
      </c>
      <c r="BG129" s="835"/>
      <c r="BH129" s="835"/>
      <c r="BI129" s="835"/>
      <c r="BJ129" s="835"/>
      <c r="BK129" s="835"/>
      <c r="BL129" s="836"/>
      <c r="BM129" s="834">
        <v>17.940000000000001</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66" t="s">
        <v>489</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490</v>
      </c>
      <c r="X130" s="769"/>
      <c r="Y130" s="769"/>
      <c r="Z130" s="770"/>
      <c r="AA130" s="771">
        <v>2543687</v>
      </c>
      <c r="AB130" s="772"/>
      <c r="AC130" s="772"/>
      <c r="AD130" s="772"/>
      <c r="AE130" s="773"/>
      <c r="AF130" s="774">
        <v>2605348</v>
      </c>
      <c r="AG130" s="772"/>
      <c r="AH130" s="772"/>
      <c r="AI130" s="772"/>
      <c r="AJ130" s="773"/>
      <c r="AK130" s="774">
        <v>2615697</v>
      </c>
      <c r="AL130" s="772"/>
      <c r="AM130" s="772"/>
      <c r="AN130" s="772"/>
      <c r="AO130" s="773"/>
      <c r="AP130" s="775"/>
      <c r="AQ130" s="776"/>
      <c r="AR130" s="776"/>
      <c r="AS130" s="776"/>
      <c r="AT130" s="777"/>
      <c r="AU130" s="79"/>
      <c r="AV130" s="79"/>
      <c r="AW130" s="79"/>
      <c r="AX130" s="754" t="s">
        <v>423</v>
      </c>
      <c r="AY130" s="755"/>
      <c r="AZ130" s="755"/>
      <c r="BA130" s="755"/>
      <c r="BB130" s="755"/>
      <c r="BC130" s="755"/>
      <c r="BD130" s="755"/>
      <c r="BE130" s="756"/>
      <c r="BF130" s="757">
        <v>5.3</v>
      </c>
      <c r="BG130" s="758"/>
      <c r="BH130" s="758"/>
      <c r="BI130" s="758"/>
      <c r="BJ130" s="758"/>
      <c r="BK130" s="758"/>
      <c r="BL130" s="759"/>
      <c r="BM130" s="757">
        <v>25</v>
      </c>
      <c r="BN130" s="758"/>
      <c r="BO130" s="758"/>
      <c r="BP130" s="758"/>
      <c r="BQ130" s="758"/>
      <c r="BR130" s="758"/>
      <c r="BS130" s="759"/>
      <c r="BT130" s="757">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163</v>
      </c>
      <c r="X131" s="793"/>
      <c r="Y131" s="793"/>
      <c r="Z131" s="794"/>
      <c r="AA131" s="795">
        <v>10797182</v>
      </c>
      <c r="AB131" s="796"/>
      <c r="AC131" s="796"/>
      <c r="AD131" s="796"/>
      <c r="AE131" s="797"/>
      <c r="AF131" s="798">
        <v>10607582</v>
      </c>
      <c r="AG131" s="796"/>
      <c r="AH131" s="796"/>
      <c r="AI131" s="796"/>
      <c r="AJ131" s="797"/>
      <c r="AK131" s="798">
        <v>10454496</v>
      </c>
      <c r="AL131" s="796"/>
      <c r="AM131" s="796"/>
      <c r="AN131" s="796"/>
      <c r="AO131" s="797"/>
      <c r="AP131" s="799"/>
      <c r="AQ131" s="800"/>
      <c r="AR131" s="800"/>
      <c r="AS131" s="800"/>
      <c r="AT131" s="801"/>
      <c r="AU131" s="79"/>
      <c r="AV131" s="79"/>
      <c r="AW131" s="79"/>
      <c r="AX131" s="802" t="s">
        <v>463</v>
      </c>
      <c r="AY131" s="803"/>
      <c r="AZ131" s="803"/>
      <c r="BA131" s="803"/>
      <c r="BB131" s="803"/>
      <c r="BC131" s="803"/>
      <c r="BD131" s="803"/>
      <c r="BE131" s="804"/>
      <c r="BF131" s="805" t="s">
        <v>136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18" t="s">
        <v>25</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491</v>
      </c>
      <c r="W132" s="737"/>
      <c r="X132" s="737"/>
      <c r="Y132" s="737"/>
      <c r="Z132" s="738"/>
      <c r="AA132" s="739">
        <v>4.8261111090000002</v>
      </c>
      <c r="AB132" s="740"/>
      <c r="AC132" s="740"/>
      <c r="AD132" s="740"/>
      <c r="AE132" s="741"/>
      <c r="AF132" s="742">
        <v>5.3665387640000004</v>
      </c>
      <c r="AG132" s="740"/>
      <c r="AH132" s="740"/>
      <c r="AI132" s="740"/>
      <c r="AJ132" s="741"/>
      <c r="AK132" s="742">
        <v>5.8468720059999999</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73</v>
      </c>
      <c r="W133" s="746"/>
      <c r="X133" s="746"/>
      <c r="Y133" s="746"/>
      <c r="Z133" s="747"/>
      <c r="AA133" s="748">
        <v>6.2</v>
      </c>
      <c r="AB133" s="749"/>
      <c r="AC133" s="749"/>
      <c r="AD133" s="749"/>
      <c r="AE133" s="750"/>
      <c r="AF133" s="748">
        <v>5.5</v>
      </c>
      <c r="AG133" s="749"/>
      <c r="AH133" s="749"/>
      <c r="AI133" s="749"/>
      <c r="AJ133" s="750"/>
      <c r="AK133" s="748">
        <v>5.3</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TMIuBItHGIYjkBj2ycPqHvaBf+0IuGVki5hDthcrO1ND9xEbGHGGbW3Iym4OFBbz02ErTIlMnpsTzxZc6odLw==" saltValue="RJ1BYcrN6uQsKBXmwKppq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92</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KcPtqQtt/EQsMWTdF1GjNeb41LgueCHDY5k7HmnApMQPQPf3I8AVsJjE22cwmUSBgnC72R2sxUojh+PDJ6JHOQ==" saltValue="bsQMbj2/dyvgfpH3lxzYO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as10GLzgbpP1E7DnZm/kRfMBpe3Z8CPw7Drbj3aNPYlyt/aNfJCH4v0g2ToyWu7Ouo0adyV+Jl7uajeq5+6PQ==" saltValue="2EKszkFvjWi0hieLk3Yc9w=="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493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191</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77</v>
      </c>
      <c r="AP7" s="144"/>
      <c r="AQ7" s="155" t="s">
        <v>494</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495</v>
      </c>
      <c r="AQ8" s="156" t="s">
        <v>496</v>
      </c>
      <c r="AR8" s="170" t="s">
        <v>452</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497</v>
      </c>
      <c r="AL9" s="1037"/>
      <c r="AM9" s="1037"/>
      <c r="AN9" s="1038"/>
      <c r="AO9" s="134">
        <v>2718220</v>
      </c>
      <c r="AP9" s="134">
        <v>73446</v>
      </c>
      <c r="AQ9" s="157">
        <v>89546</v>
      </c>
      <c r="AR9" s="171">
        <v>-18</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492</v>
      </c>
      <c r="AL10" s="1037"/>
      <c r="AM10" s="1037"/>
      <c r="AN10" s="1038"/>
      <c r="AO10" s="135">
        <v>134507</v>
      </c>
      <c r="AP10" s="135">
        <v>3634</v>
      </c>
      <c r="AQ10" s="158">
        <v>7518</v>
      </c>
      <c r="AR10" s="172">
        <v>-51.7</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195</v>
      </c>
      <c r="AL11" s="1037"/>
      <c r="AM11" s="1037"/>
      <c r="AN11" s="1038"/>
      <c r="AO11" s="135">
        <v>394033</v>
      </c>
      <c r="AP11" s="135">
        <v>10647</v>
      </c>
      <c r="AQ11" s="158">
        <v>9181</v>
      </c>
      <c r="AR11" s="172">
        <v>16</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387</v>
      </c>
      <c r="AL12" s="1037"/>
      <c r="AM12" s="1037"/>
      <c r="AN12" s="1038"/>
      <c r="AO12" s="135" t="s">
        <v>136</v>
      </c>
      <c r="AP12" s="135" t="s">
        <v>136</v>
      </c>
      <c r="AQ12" s="158">
        <v>1021</v>
      </c>
      <c r="AR12" s="172" t="s">
        <v>136</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231</v>
      </c>
      <c r="AL13" s="1037"/>
      <c r="AM13" s="1037"/>
      <c r="AN13" s="1038"/>
      <c r="AO13" s="135" t="s">
        <v>136</v>
      </c>
      <c r="AP13" s="135" t="s">
        <v>136</v>
      </c>
      <c r="AQ13" s="158">
        <v>11</v>
      </c>
      <c r="AR13" s="172" t="s">
        <v>136</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282</v>
      </c>
      <c r="AL14" s="1037"/>
      <c r="AM14" s="1037"/>
      <c r="AN14" s="1038"/>
      <c r="AO14" s="135">
        <v>181309</v>
      </c>
      <c r="AP14" s="135">
        <v>4899</v>
      </c>
      <c r="AQ14" s="158">
        <v>4082</v>
      </c>
      <c r="AR14" s="172">
        <v>20</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498</v>
      </c>
      <c r="AL15" s="1037"/>
      <c r="AM15" s="1037"/>
      <c r="AN15" s="1038"/>
      <c r="AO15" s="135">
        <v>6053</v>
      </c>
      <c r="AP15" s="135">
        <v>164</v>
      </c>
      <c r="AQ15" s="158">
        <v>2228</v>
      </c>
      <c r="AR15" s="172">
        <v>-92.6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302</v>
      </c>
      <c r="AL16" s="1040"/>
      <c r="AM16" s="1040"/>
      <c r="AN16" s="1041"/>
      <c r="AO16" s="135">
        <v>-242245</v>
      </c>
      <c r="AP16" s="135">
        <v>-6545</v>
      </c>
      <c r="AQ16" s="158">
        <v>-8980</v>
      </c>
      <c r="AR16" s="172">
        <v>-27.1</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266</v>
      </c>
      <c r="AL17" s="1040"/>
      <c r="AM17" s="1040"/>
      <c r="AN17" s="1041"/>
      <c r="AO17" s="135">
        <v>3191877</v>
      </c>
      <c r="AP17" s="135">
        <v>86244</v>
      </c>
      <c r="AQ17" s="158">
        <v>104606</v>
      </c>
      <c r="AR17" s="172">
        <v>-17.600000000000001</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176</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499</v>
      </c>
      <c r="AP20" s="146" t="s">
        <v>323</v>
      </c>
      <c r="AQ20" s="159" t="s">
        <v>36</v>
      </c>
      <c r="AR20" s="173"/>
    </row>
    <row r="21" spans="1:46" s="98" customFormat="1">
      <c r="A21" s="100"/>
      <c r="AK21" s="1033" t="s">
        <v>500</v>
      </c>
      <c r="AL21" s="1034"/>
      <c r="AM21" s="1034"/>
      <c r="AN21" s="1035"/>
      <c r="AO21" s="137">
        <v>8.51</v>
      </c>
      <c r="AP21" s="147">
        <v>10.09</v>
      </c>
      <c r="AQ21" s="160">
        <v>-1.58</v>
      </c>
      <c r="AS21" s="179"/>
      <c r="AT21" s="100"/>
    </row>
    <row r="22" spans="1:46" s="98" customFormat="1">
      <c r="A22" s="100"/>
      <c r="AK22" s="1033" t="s">
        <v>501</v>
      </c>
      <c r="AL22" s="1034"/>
      <c r="AM22" s="1034"/>
      <c r="AN22" s="1035"/>
      <c r="AO22" s="138">
        <v>98.5</v>
      </c>
      <c r="AP22" s="148">
        <v>97.8</v>
      </c>
      <c r="AQ22" s="161">
        <v>0.7</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381</v>
      </c>
      <c r="AP26" s="149"/>
      <c r="AQ26" s="149"/>
      <c r="AR26" s="149"/>
      <c r="AS26" s="102"/>
      <c r="AT26" s="102"/>
    </row>
    <row r="27" spans="1:46">
      <c r="A27" s="103" t="s">
        <v>405</v>
      </c>
      <c r="AO27" s="108"/>
      <c r="AP27" s="108"/>
      <c r="AQ27" s="108"/>
      <c r="AR27" s="108"/>
      <c r="AS27" s="108"/>
      <c r="AT27" s="108"/>
    </row>
    <row r="28" spans="1:46" ht="17.25">
      <c r="A28" s="99" t="s">
        <v>258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77</v>
      </c>
      <c r="AP30" s="144"/>
      <c r="AQ30" s="155" t="s">
        <v>494</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495</v>
      </c>
      <c r="AQ31" s="156" t="s">
        <v>496</v>
      </c>
      <c r="AR31" s="170" t="s">
        <v>452</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502</v>
      </c>
      <c r="AL32" s="1028"/>
      <c r="AM32" s="1028"/>
      <c r="AN32" s="1029"/>
      <c r="AO32" s="135">
        <v>3055960</v>
      </c>
      <c r="AP32" s="135">
        <v>82571</v>
      </c>
      <c r="AQ32" s="162">
        <v>67805</v>
      </c>
      <c r="AR32" s="172">
        <v>21.8</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503</v>
      </c>
      <c r="AL33" s="1028"/>
      <c r="AM33" s="1028"/>
      <c r="AN33" s="1029"/>
      <c r="AO33" s="135" t="s">
        <v>136</v>
      </c>
      <c r="AP33" s="135" t="s">
        <v>136</v>
      </c>
      <c r="AQ33" s="162" t="s">
        <v>136</v>
      </c>
      <c r="AR33" s="172" t="s">
        <v>136</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504</v>
      </c>
      <c r="AL34" s="1028"/>
      <c r="AM34" s="1028"/>
      <c r="AN34" s="1029"/>
      <c r="AO34" s="135" t="s">
        <v>136</v>
      </c>
      <c r="AP34" s="135" t="s">
        <v>136</v>
      </c>
      <c r="AQ34" s="162">
        <v>11</v>
      </c>
      <c r="AR34" s="172" t="s">
        <v>136</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505</v>
      </c>
      <c r="AL35" s="1028"/>
      <c r="AM35" s="1028"/>
      <c r="AN35" s="1029"/>
      <c r="AO35" s="135">
        <v>158753</v>
      </c>
      <c r="AP35" s="135">
        <v>4289</v>
      </c>
      <c r="AQ35" s="162">
        <v>18110</v>
      </c>
      <c r="AR35" s="172">
        <v>-76.3</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29</v>
      </c>
      <c r="AL36" s="1028"/>
      <c r="AM36" s="1028"/>
      <c r="AN36" s="1029"/>
      <c r="AO36" s="135">
        <v>21502</v>
      </c>
      <c r="AP36" s="135">
        <v>581</v>
      </c>
      <c r="AQ36" s="162">
        <v>2781</v>
      </c>
      <c r="AR36" s="172">
        <v>-79.099999999999994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338</v>
      </c>
      <c r="AL37" s="1028"/>
      <c r="AM37" s="1028"/>
      <c r="AN37" s="1029"/>
      <c r="AO37" s="135">
        <v>37911</v>
      </c>
      <c r="AP37" s="135">
        <v>1024</v>
      </c>
      <c r="AQ37" s="162">
        <v>1073</v>
      </c>
      <c r="AR37" s="172">
        <v>-4.5999999999999996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506</v>
      </c>
      <c r="AL38" s="1031"/>
      <c r="AM38" s="1031"/>
      <c r="AN38" s="1032"/>
      <c r="AO38" s="139" t="s">
        <v>136</v>
      </c>
      <c r="AP38" s="139" t="s">
        <v>136</v>
      </c>
      <c r="AQ38" s="163">
        <v>5</v>
      </c>
      <c r="AR38" s="161" t="s">
        <v>136</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75</v>
      </c>
      <c r="AL39" s="1031"/>
      <c r="AM39" s="1031"/>
      <c r="AN39" s="1032"/>
      <c r="AO39" s="135">
        <v>-47168</v>
      </c>
      <c r="AP39" s="135">
        <v>-1274</v>
      </c>
      <c r="AQ39" s="162">
        <v>-3858</v>
      </c>
      <c r="AR39" s="172">
        <v>-67</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507</v>
      </c>
      <c r="AL40" s="1028"/>
      <c r="AM40" s="1028"/>
      <c r="AN40" s="1029"/>
      <c r="AO40" s="135">
        <v>-2615697</v>
      </c>
      <c r="AP40" s="135">
        <v>-70675</v>
      </c>
      <c r="AQ40" s="162">
        <v>-59194</v>
      </c>
      <c r="AR40" s="172">
        <v>19.399999999999999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374</v>
      </c>
      <c r="AL41" s="1018"/>
      <c r="AM41" s="1018"/>
      <c r="AN41" s="1019"/>
      <c r="AO41" s="135">
        <v>611261</v>
      </c>
      <c r="AP41" s="135">
        <v>16516</v>
      </c>
      <c r="AQ41" s="162">
        <v>26732</v>
      </c>
      <c r="AR41" s="172">
        <v>-38.200000000000003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52</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508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208</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77</v>
      </c>
      <c r="AN49" s="1020" t="s">
        <v>432</v>
      </c>
      <c r="AO49" s="1021"/>
      <c r="AP49" s="1021"/>
      <c r="AQ49" s="1021"/>
      <c r="AR49" s="1022"/>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484</v>
      </c>
      <c r="AO50" s="141" t="s">
        <v>485</v>
      </c>
      <c r="AP50" s="152" t="s">
        <v>509</v>
      </c>
      <c r="AQ50" s="165" t="s">
        <v>371</v>
      </c>
      <c r="AR50" s="175" t="s">
        <v>511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32</v>
      </c>
      <c r="AL51" s="120"/>
      <c r="AM51" s="125">
        <v>5229790</v>
      </c>
      <c r="AN51" s="132">
        <v>132685</v>
      </c>
      <c r="AO51" s="142">
        <v>24.1</v>
      </c>
      <c r="AP51" s="153">
        <v>84389</v>
      </c>
      <c r="AQ51" s="166">
        <v>19.7</v>
      </c>
      <c r="AR51" s="176">
        <v>4.4000000000000004</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268</v>
      </c>
      <c r="AM52" s="126">
        <v>2306880</v>
      </c>
      <c r="AN52" s="133">
        <v>58528</v>
      </c>
      <c r="AO52" s="143">
        <v>-17.3</v>
      </c>
      <c r="AP52" s="154">
        <v>44339</v>
      </c>
      <c r="AQ52" s="167">
        <v>17.2</v>
      </c>
      <c r="AR52" s="177">
        <v>-34.5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379</v>
      </c>
      <c r="AL53" s="120"/>
      <c r="AM53" s="125">
        <v>3435363</v>
      </c>
      <c r="AN53" s="132">
        <v>88170</v>
      </c>
      <c r="AO53" s="142">
        <v>-33.5</v>
      </c>
      <c r="AP53" s="153">
        <v>83623</v>
      </c>
      <c r="AQ53" s="166">
        <v>-0.9</v>
      </c>
      <c r="AR53" s="176">
        <v>-32.6</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268</v>
      </c>
      <c r="AM54" s="126">
        <v>1930632</v>
      </c>
      <c r="AN54" s="133">
        <v>49550</v>
      </c>
      <c r="AO54" s="143">
        <v>-15.3</v>
      </c>
      <c r="AP54" s="154">
        <v>48787</v>
      </c>
      <c r="AQ54" s="167">
        <v>10</v>
      </c>
      <c r="AR54" s="177">
        <v>-25.3</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228</v>
      </c>
      <c r="AL55" s="120"/>
      <c r="AM55" s="125">
        <v>5840838</v>
      </c>
      <c r="AN55" s="132">
        <v>152034</v>
      </c>
      <c r="AO55" s="142">
        <v>72.400000000000006</v>
      </c>
      <c r="AP55" s="153">
        <v>87974</v>
      </c>
      <c r="AQ55" s="166">
        <v>5.2</v>
      </c>
      <c r="AR55" s="176">
        <v>67.2</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268</v>
      </c>
      <c r="AM56" s="126">
        <v>2002126</v>
      </c>
      <c r="AN56" s="133">
        <v>52114</v>
      </c>
      <c r="AO56" s="143">
        <v>5.2</v>
      </c>
      <c r="AP56" s="154">
        <v>48183</v>
      </c>
      <c r="AQ56" s="167">
        <v>-1.2</v>
      </c>
      <c r="AR56" s="177">
        <v>6.4</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122</v>
      </c>
      <c r="AL57" s="120"/>
      <c r="AM57" s="125">
        <v>3416773</v>
      </c>
      <c r="AN57" s="132">
        <v>90792</v>
      </c>
      <c r="AO57" s="142">
        <v>-40.299999999999997</v>
      </c>
      <c r="AP57" s="153">
        <v>83280</v>
      </c>
      <c r="AQ57" s="166">
        <v>-5.3</v>
      </c>
      <c r="AR57" s="176">
        <v>-35</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268</v>
      </c>
      <c r="AM58" s="126">
        <v>1802817</v>
      </c>
      <c r="AN58" s="133">
        <v>47905</v>
      </c>
      <c r="AO58" s="143">
        <v>-8.1</v>
      </c>
      <c r="AP58" s="154">
        <v>43123</v>
      </c>
      <c r="AQ58" s="167">
        <v>-10.5</v>
      </c>
      <c r="AR58" s="177">
        <v>2.4</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226</v>
      </c>
      <c r="AL59" s="120"/>
      <c r="AM59" s="125">
        <v>2578141</v>
      </c>
      <c r="AN59" s="132">
        <v>69661</v>
      </c>
      <c r="AO59" s="142">
        <v>-23.3</v>
      </c>
      <c r="AP59" s="153">
        <v>88968</v>
      </c>
      <c r="AQ59" s="166">
        <v>6.8</v>
      </c>
      <c r="AR59" s="176">
        <v>-30.1</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268</v>
      </c>
      <c r="AM60" s="126">
        <v>1372229</v>
      </c>
      <c r="AN60" s="133">
        <v>37077</v>
      </c>
      <c r="AO60" s="143">
        <v>-22.6</v>
      </c>
      <c r="AP60" s="154">
        <v>45482</v>
      </c>
      <c r="AQ60" s="167">
        <v>5.5</v>
      </c>
      <c r="AR60" s="177">
        <v>-28.1</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407</v>
      </c>
      <c r="AL61" s="123"/>
      <c r="AM61" s="125">
        <v>4100181</v>
      </c>
      <c r="AN61" s="132">
        <v>106668</v>
      </c>
      <c r="AO61" s="142">
        <v>-0.1</v>
      </c>
      <c r="AP61" s="153">
        <v>85647</v>
      </c>
      <c r="AQ61" s="168">
        <v>5.0999999999999996</v>
      </c>
      <c r="AR61" s="176">
        <v>-5.2</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268</v>
      </c>
      <c r="AM62" s="126">
        <v>1882937</v>
      </c>
      <c r="AN62" s="133">
        <v>49035</v>
      </c>
      <c r="AO62" s="143">
        <v>-11.6</v>
      </c>
      <c r="AP62" s="154">
        <v>45983</v>
      </c>
      <c r="AQ62" s="167">
        <v>4.2</v>
      </c>
      <c r="AR62" s="177">
        <v>-15.8</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bcR5C2QIixs8lE1RvDRvtosIugbCCMASzGpMtWMQEXH0vEYkOWLia+yFJHprb5V9qSGUe/XOJA7t7u1lXftwUg==" saltValue="nnc0RhbAKZ0C3z1+VzKik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92</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oiFeMiU2FyvdFB7Ha8LZYgGqzkejbZ3nmTfbDpavoJ7Q/K12tXmUZlZcna7H2meHDfsRbCc5oHBAigD82/Xbw==" saltValue="9lyYMhCPFCPzUfognbsBl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gAvuPI1dLeUk5m6Jcfjlv9CLqwcVp/lsppDR2heKrSMRvpuV7DkRh7/YEt38q2VVJLD21Qm6/b7dRMmc0Ugpw==" saltValue="OgYj8G6hN/VnHp7YLrKiH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4</v>
      </c>
      <c r="C46" s="188"/>
      <c r="D46" s="188"/>
      <c r="E46" s="189" t="s">
        <v>13</v>
      </c>
      <c r="F46" s="190" t="s">
        <v>513</v>
      </c>
      <c r="G46" s="194" t="s">
        <v>514</v>
      </c>
      <c r="H46" s="194" t="s">
        <v>368</v>
      </c>
      <c r="I46" s="194" t="s">
        <v>192</v>
      </c>
      <c r="J46" s="199" t="s">
        <v>438</v>
      </c>
    </row>
    <row r="47" spans="2:10" ht="57.75" customHeight="1">
      <c r="B47" s="185"/>
      <c r="C47" s="1042" t="s">
        <v>3</v>
      </c>
      <c r="D47" s="1042"/>
      <c r="E47" s="1043"/>
      <c r="F47" s="191">
        <v>24.27</v>
      </c>
      <c r="G47" s="195">
        <v>22.9</v>
      </c>
      <c r="H47" s="195">
        <v>22.64</v>
      </c>
      <c r="I47" s="195">
        <v>23.77</v>
      </c>
      <c r="J47" s="200">
        <v>23.45</v>
      </c>
    </row>
    <row r="48" spans="2:10" ht="57.75" customHeight="1">
      <c r="B48" s="186"/>
      <c r="C48" s="1044" t="s">
        <v>7</v>
      </c>
      <c r="D48" s="1044"/>
      <c r="E48" s="1045"/>
      <c r="F48" s="192">
        <v>4.05</v>
      </c>
      <c r="G48" s="196">
        <v>5.77</v>
      </c>
      <c r="H48" s="196">
        <v>4.8099999999999996</v>
      </c>
      <c r="I48" s="196">
        <v>5.24</v>
      </c>
      <c r="J48" s="201">
        <v>4.83</v>
      </c>
    </row>
    <row r="49" spans="2:10" ht="57.75" customHeight="1">
      <c r="B49" s="187"/>
      <c r="C49" s="1046" t="s">
        <v>12</v>
      </c>
      <c r="D49" s="1046"/>
      <c r="E49" s="1047"/>
      <c r="F49" s="193" t="s">
        <v>515</v>
      </c>
      <c r="G49" s="197" t="s">
        <v>148</v>
      </c>
      <c r="H49" s="197" t="s">
        <v>516</v>
      </c>
      <c r="I49" s="197" t="s">
        <v>517</v>
      </c>
      <c r="J49" s="202">
        <v>0.28000000000000003</v>
      </c>
    </row>
    <row r="50" spans="2:10" ht="13.5" customHeight="1"/>
    <row r="51" spans="2:10" ht="13.5" hidden="1" customHeight="1"/>
    <row r="52" spans="2:10" ht="13.5" hidden="1" customHeight="1"/>
    <row r="53" spans="2:10" ht="13.5" hidden="1" customHeight="1"/>
  </sheetData>
  <sheetProtection algorithmName="SHA-512" hashValue="uNiRjqAnjLRMzDVGMuQVME7xSXoMJJeuIwhwcL2V/ZtKeqIDJryO7QGtiJGWqZKf4POTLtwhTspHf4MkpWSKlA==" saltValue="16xPMCsj/tkAz2DkPLlQm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10</v>
      </c>
      <c r="C33" s="210"/>
      <c r="D33" s="210"/>
      <c r="E33" s="212" t="s">
        <v>13</v>
      </c>
      <c r="F33" s="213" t="s">
        <v>513</v>
      </c>
      <c r="G33" s="218" t="s">
        <v>514</v>
      </c>
      <c r="H33" s="218" t="s">
        <v>368</v>
      </c>
      <c r="I33" s="218" t="s">
        <v>192</v>
      </c>
      <c r="J33" s="222" t="s">
        <v>438</v>
      </c>
      <c r="K33" s="203"/>
      <c r="L33" s="203"/>
      <c r="M33" s="203"/>
      <c r="N33" s="203"/>
      <c r="O33" s="203"/>
      <c r="P33" s="203"/>
    </row>
    <row r="34" spans="1:16" ht="39" customHeight="1">
      <c r="A34" s="203"/>
      <c r="B34" s="205"/>
      <c r="C34" s="1052" t="s">
        <v>450</v>
      </c>
      <c r="D34" s="1052"/>
      <c r="E34" s="1053"/>
      <c r="F34" s="214">
        <v>6.61</v>
      </c>
      <c r="G34" s="219">
        <v>6.38</v>
      </c>
      <c r="H34" s="219">
        <v>6.53</v>
      </c>
      <c r="I34" s="219">
        <v>7.71</v>
      </c>
      <c r="J34" s="223">
        <v>7.93</v>
      </c>
      <c r="K34" s="203"/>
      <c r="L34" s="203"/>
      <c r="M34" s="203"/>
      <c r="N34" s="203"/>
      <c r="O34" s="203"/>
      <c r="P34" s="203"/>
    </row>
    <row r="35" spans="1:16" ht="39" customHeight="1">
      <c r="A35" s="203"/>
      <c r="B35" s="206"/>
      <c r="C35" s="1048" t="s">
        <v>252</v>
      </c>
      <c r="D35" s="1048"/>
      <c r="E35" s="1049"/>
      <c r="F35" s="215">
        <v>4.04</v>
      </c>
      <c r="G35" s="220">
        <v>5.76</v>
      </c>
      <c r="H35" s="220">
        <v>4.8099999999999996</v>
      </c>
      <c r="I35" s="220">
        <v>5.24</v>
      </c>
      <c r="J35" s="224">
        <v>4.83</v>
      </c>
      <c r="K35" s="203"/>
      <c r="L35" s="203"/>
      <c r="M35" s="203"/>
      <c r="N35" s="203"/>
      <c r="O35" s="203"/>
      <c r="P35" s="203"/>
    </row>
    <row r="36" spans="1:16" ht="39" customHeight="1">
      <c r="A36" s="203"/>
      <c r="B36" s="206"/>
      <c r="C36" s="1048" t="s">
        <v>23</v>
      </c>
      <c r="D36" s="1048"/>
      <c r="E36" s="1049"/>
      <c r="F36" s="215">
        <v>1.71</v>
      </c>
      <c r="G36" s="220">
        <v>1.35</v>
      </c>
      <c r="H36" s="220">
        <v>1.76</v>
      </c>
      <c r="I36" s="220">
        <v>1.52</v>
      </c>
      <c r="J36" s="224">
        <v>2.21</v>
      </c>
      <c r="K36" s="203"/>
      <c r="L36" s="203"/>
      <c r="M36" s="203"/>
      <c r="N36" s="203"/>
      <c r="O36" s="203"/>
      <c r="P36" s="203"/>
    </row>
    <row r="37" spans="1:16" ht="39" customHeight="1">
      <c r="A37" s="203"/>
      <c r="B37" s="206"/>
      <c r="C37" s="1048" t="s">
        <v>449</v>
      </c>
      <c r="D37" s="1048"/>
      <c r="E37" s="1049"/>
      <c r="F37" s="215">
        <v>2.0099999999999998</v>
      </c>
      <c r="G37" s="220">
        <v>2.1</v>
      </c>
      <c r="H37" s="220">
        <v>0.39</v>
      </c>
      <c r="I37" s="220">
        <v>0.93</v>
      </c>
      <c r="J37" s="224">
        <v>1.85</v>
      </c>
      <c r="K37" s="203"/>
      <c r="L37" s="203"/>
      <c r="M37" s="203"/>
      <c r="N37" s="203"/>
      <c r="O37" s="203"/>
      <c r="P37" s="203"/>
    </row>
    <row r="38" spans="1:16" ht="39" customHeight="1">
      <c r="A38" s="203"/>
      <c r="B38" s="206"/>
      <c r="C38" s="1048" t="s">
        <v>185</v>
      </c>
      <c r="D38" s="1048"/>
      <c r="E38" s="1049"/>
      <c r="F38" s="215" t="s">
        <v>136</v>
      </c>
      <c r="G38" s="220">
        <v>7.0000000000000007E-2</v>
      </c>
      <c r="H38" s="220">
        <v>0.14000000000000001</v>
      </c>
      <c r="I38" s="220">
        <v>0.16</v>
      </c>
      <c r="J38" s="224">
        <v>0.26</v>
      </c>
      <c r="K38" s="203"/>
      <c r="L38" s="203"/>
      <c r="M38" s="203"/>
      <c r="N38" s="203"/>
      <c r="O38" s="203"/>
      <c r="P38" s="203"/>
    </row>
    <row r="39" spans="1:16" ht="39" customHeight="1">
      <c r="A39" s="203"/>
      <c r="B39" s="206"/>
      <c r="C39" s="1048" t="s">
        <v>219</v>
      </c>
      <c r="D39" s="1048"/>
      <c r="E39" s="1049"/>
      <c r="F39" s="215">
        <v>0.06</v>
      </c>
      <c r="G39" s="220">
        <v>0.06</v>
      </c>
      <c r="H39" s="220">
        <v>0.06</v>
      </c>
      <c r="I39" s="220">
        <v>0.04</v>
      </c>
      <c r="J39" s="224">
        <v>7.0000000000000007E-2</v>
      </c>
      <c r="K39" s="203"/>
      <c r="L39" s="203"/>
      <c r="M39" s="203"/>
      <c r="N39" s="203"/>
      <c r="O39" s="203"/>
      <c r="P39" s="203"/>
    </row>
    <row r="40" spans="1:16" ht="39" customHeight="1">
      <c r="A40" s="203"/>
      <c r="B40" s="206"/>
      <c r="C40" s="1048" t="s">
        <v>215</v>
      </c>
      <c r="D40" s="1048"/>
      <c r="E40" s="1049"/>
      <c r="F40" s="215">
        <v>0.01</v>
      </c>
      <c r="G40" s="220">
        <v>0.01</v>
      </c>
      <c r="H40" s="220">
        <v>0.02</v>
      </c>
      <c r="I40" s="220">
        <v>0.03</v>
      </c>
      <c r="J40" s="224">
        <v>0.03</v>
      </c>
      <c r="K40" s="203"/>
      <c r="L40" s="203"/>
      <c r="M40" s="203"/>
      <c r="N40" s="203"/>
      <c r="O40" s="203"/>
      <c r="P40" s="203"/>
    </row>
    <row r="41" spans="1:16" ht="39" customHeight="1">
      <c r="A41" s="203"/>
      <c r="B41" s="206"/>
      <c r="C41" s="1048" t="s">
        <v>451</v>
      </c>
      <c r="D41" s="1048"/>
      <c r="E41" s="1049"/>
      <c r="F41" s="215">
        <v>0.01</v>
      </c>
      <c r="G41" s="220">
        <v>0.01</v>
      </c>
      <c r="H41" s="220">
        <v>0.02</v>
      </c>
      <c r="I41" s="220">
        <v>0.01</v>
      </c>
      <c r="J41" s="224">
        <v>0</v>
      </c>
      <c r="K41" s="203"/>
      <c r="L41" s="203"/>
      <c r="M41" s="203"/>
      <c r="N41" s="203"/>
      <c r="O41" s="203"/>
      <c r="P41" s="203"/>
    </row>
    <row r="42" spans="1:16" ht="39" customHeight="1">
      <c r="A42" s="203"/>
      <c r="B42" s="207"/>
      <c r="C42" s="1048" t="s">
        <v>518</v>
      </c>
      <c r="D42" s="1048"/>
      <c r="E42" s="1049"/>
      <c r="F42" s="215" t="s">
        <v>136</v>
      </c>
      <c r="G42" s="220" t="s">
        <v>136</v>
      </c>
      <c r="H42" s="220" t="s">
        <v>136</v>
      </c>
      <c r="I42" s="220" t="s">
        <v>136</v>
      </c>
      <c r="J42" s="224" t="s">
        <v>136</v>
      </c>
      <c r="K42" s="203"/>
      <c r="L42" s="203"/>
      <c r="M42" s="203"/>
      <c r="N42" s="203"/>
      <c r="O42" s="203"/>
      <c r="P42" s="203"/>
    </row>
    <row r="43" spans="1:16" ht="39" customHeight="1">
      <c r="A43" s="203"/>
      <c r="B43" s="208"/>
      <c r="C43" s="1050" t="s">
        <v>478</v>
      </c>
      <c r="D43" s="1050"/>
      <c r="E43" s="1051"/>
      <c r="F43" s="216" t="s">
        <v>136</v>
      </c>
      <c r="G43" s="221" t="s">
        <v>136</v>
      </c>
      <c r="H43" s="221" t="s">
        <v>136</v>
      </c>
      <c r="I43" s="221" t="s">
        <v>136</v>
      </c>
      <c r="J43" s="225" t="s">
        <v>136</v>
      </c>
      <c r="K43" s="203"/>
      <c r="L43" s="203"/>
      <c r="M43" s="203"/>
      <c r="N43" s="203"/>
      <c r="O43" s="203"/>
      <c r="P43" s="203"/>
    </row>
    <row r="44" spans="1:16" ht="39" customHeight="1">
      <c r="A44" s="203"/>
      <c r="B44" s="209" t="s">
        <v>9</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7mJHZ6adYfchgko//7qIB17NfwXKbIWnBZaUEiDaFJDCXYWXDmGz75PWxQsYKKTRtfDcOBjvmnZcbnAjrXJRBw==" saltValue="EBCZ+DwgL8a3f1kpkOn8N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c r="A44" s="103"/>
      <c r="B44" s="226" t="s">
        <v>18</v>
      </c>
      <c r="C44" s="228"/>
      <c r="D44" s="228"/>
      <c r="E44" s="233"/>
      <c r="F44" s="233"/>
      <c r="G44" s="233"/>
      <c r="H44" s="233"/>
      <c r="I44" s="233"/>
      <c r="J44" s="234" t="s">
        <v>13</v>
      </c>
      <c r="K44" s="235" t="s">
        <v>513</v>
      </c>
      <c r="L44" s="239" t="s">
        <v>514</v>
      </c>
      <c r="M44" s="239" t="s">
        <v>368</v>
      </c>
      <c r="N44" s="239" t="s">
        <v>192</v>
      </c>
      <c r="O44" s="244" t="s">
        <v>438</v>
      </c>
      <c r="P44" s="103"/>
      <c r="Q44" s="103"/>
      <c r="R44" s="103"/>
      <c r="S44" s="103"/>
      <c r="T44" s="103"/>
      <c r="U44" s="103"/>
    </row>
    <row r="45" spans="1:21" ht="30.75" customHeight="1">
      <c r="A45" s="103"/>
      <c r="B45" s="1062" t="s">
        <v>24</v>
      </c>
      <c r="C45" s="1063"/>
      <c r="D45" s="229"/>
      <c r="E45" s="1068" t="s">
        <v>20</v>
      </c>
      <c r="F45" s="1068"/>
      <c r="G45" s="1068"/>
      <c r="H45" s="1068"/>
      <c r="I45" s="1068"/>
      <c r="J45" s="1069"/>
      <c r="K45" s="236">
        <v>2863</v>
      </c>
      <c r="L45" s="240">
        <v>2929</v>
      </c>
      <c r="M45" s="240">
        <v>2901</v>
      </c>
      <c r="N45" s="240">
        <v>3004</v>
      </c>
      <c r="O45" s="245">
        <v>3056</v>
      </c>
      <c r="P45" s="103"/>
      <c r="Q45" s="103"/>
      <c r="R45" s="103"/>
      <c r="S45" s="103"/>
      <c r="T45" s="103"/>
      <c r="U45" s="103"/>
    </row>
    <row r="46" spans="1:21" ht="30.75" customHeight="1">
      <c r="A46" s="103"/>
      <c r="B46" s="1064"/>
      <c r="C46" s="1065"/>
      <c r="D46" s="230"/>
      <c r="E46" s="1054" t="s">
        <v>26</v>
      </c>
      <c r="F46" s="1054"/>
      <c r="G46" s="1054"/>
      <c r="H46" s="1054"/>
      <c r="I46" s="1054"/>
      <c r="J46" s="1055"/>
      <c r="K46" s="237" t="s">
        <v>136</v>
      </c>
      <c r="L46" s="241" t="s">
        <v>136</v>
      </c>
      <c r="M46" s="241" t="s">
        <v>136</v>
      </c>
      <c r="N46" s="241" t="s">
        <v>136</v>
      </c>
      <c r="O46" s="246" t="s">
        <v>136</v>
      </c>
      <c r="P46" s="103"/>
      <c r="Q46" s="103"/>
      <c r="R46" s="103"/>
      <c r="S46" s="103"/>
      <c r="T46" s="103"/>
      <c r="U46" s="103"/>
    </row>
    <row r="47" spans="1:21" ht="30.75" customHeight="1">
      <c r="A47" s="103"/>
      <c r="B47" s="1064"/>
      <c r="C47" s="1065"/>
      <c r="D47" s="230"/>
      <c r="E47" s="1054" t="s">
        <v>28</v>
      </c>
      <c r="F47" s="1054"/>
      <c r="G47" s="1054"/>
      <c r="H47" s="1054"/>
      <c r="I47" s="1054"/>
      <c r="J47" s="1055"/>
      <c r="K47" s="237" t="s">
        <v>136</v>
      </c>
      <c r="L47" s="241" t="s">
        <v>136</v>
      </c>
      <c r="M47" s="241" t="s">
        <v>136</v>
      </c>
      <c r="N47" s="241" t="s">
        <v>136</v>
      </c>
      <c r="O47" s="246" t="s">
        <v>136</v>
      </c>
      <c r="P47" s="103"/>
      <c r="Q47" s="103"/>
      <c r="R47" s="103"/>
      <c r="S47" s="103"/>
      <c r="T47" s="103"/>
      <c r="U47" s="103"/>
    </row>
    <row r="48" spans="1:21" ht="30.75" customHeight="1">
      <c r="A48" s="103"/>
      <c r="B48" s="1064"/>
      <c r="C48" s="1065"/>
      <c r="D48" s="230"/>
      <c r="E48" s="1054" t="s">
        <v>31</v>
      </c>
      <c r="F48" s="1054"/>
      <c r="G48" s="1054"/>
      <c r="H48" s="1054"/>
      <c r="I48" s="1054"/>
      <c r="J48" s="1055"/>
      <c r="K48" s="237">
        <v>160</v>
      </c>
      <c r="L48" s="241">
        <v>159</v>
      </c>
      <c r="M48" s="241">
        <v>171</v>
      </c>
      <c r="N48" s="241">
        <v>154</v>
      </c>
      <c r="O48" s="246">
        <v>159</v>
      </c>
      <c r="P48" s="103"/>
      <c r="Q48" s="103"/>
      <c r="R48" s="103"/>
      <c r="S48" s="103"/>
      <c r="T48" s="103"/>
      <c r="U48" s="103"/>
    </row>
    <row r="49" spans="1:21" ht="30.75" customHeight="1">
      <c r="A49" s="103"/>
      <c r="B49" s="1064"/>
      <c r="C49" s="1065"/>
      <c r="D49" s="230"/>
      <c r="E49" s="1054" t="s">
        <v>0</v>
      </c>
      <c r="F49" s="1054"/>
      <c r="G49" s="1054"/>
      <c r="H49" s="1054"/>
      <c r="I49" s="1054"/>
      <c r="J49" s="1055"/>
      <c r="K49" s="237">
        <v>3</v>
      </c>
      <c r="L49" s="241">
        <v>5</v>
      </c>
      <c r="M49" s="241">
        <v>5</v>
      </c>
      <c r="N49" s="241">
        <v>22</v>
      </c>
      <c r="O49" s="246">
        <v>22</v>
      </c>
      <c r="P49" s="103"/>
      <c r="Q49" s="103"/>
      <c r="R49" s="103"/>
      <c r="S49" s="103"/>
      <c r="T49" s="103"/>
      <c r="U49" s="103"/>
    </row>
    <row r="50" spans="1:21" ht="30.75" customHeight="1">
      <c r="A50" s="103"/>
      <c r="B50" s="1064"/>
      <c r="C50" s="1065"/>
      <c r="D50" s="230"/>
      <c r="E50" s="1054" t="s">
        <v>37</v>
      </c>
      <c r="F50" s="1054"/>
      <c r="G50" s="1054"/>
      <c r="H50" s="1054"/>
      <c r="I50" s="1054"/>
      <c r="J50" s="1055"/>
      <c r="K50" s="237">
        <v>43</v>
      </c>
      <c r="L50" s="241">
        <v>45</v>
      </c>
      <c r="M50" s="241">
        <v>40</v>
      </c>
      <c r="N50" s="241">
        <v>39</v>
      </c>
      <c r="O50" s="246">
        <v>38</v>
      </c>
      <c r="P50" s="103"/>
      <c r="Q50" s="103"/>
      <c r="R50" s="103"/>
      <c r="S50" s="103"/>
      <c r="T50" s="103"/>
      <c r="U50" s="103"/>
    </row>
    <row r="51" spans="1:21" ht="30.75" customHeight="1">
      <c r="A51" s="103"/>
      <c r="B51" s="1066"/>
      <c r="C51" s="1067"/>
      <c r="D51" s="231"/>
      <c r="E51" s="1054" t="s">
        <v>38</v>
      </c>
      <c r="F51" s="1054"/>
      <c r="G51" s="1054"/>
      <c r="H51" s="1054"/>
      <c r="I51" s="1054"/>
      <c r="J51" s="1055"/>
      <c r="K51" s="237" t="s">
        <v>136</v>
      </c>
      <c r="L51" s="241" t="s">
        <v>136</v>
      </c>
      <c r="M51" s="241" t="s">
        <v>136</v>
      </c>
      <c r="N51" s="241" t="s">
        <v>136</v>
      </c>
      <c r="O51" s="246" t="s">
        <v>136</v>
      </c>
      <c r="P51" s="103"/>
      <c r="Q51" s="103"/>
      <c r="R51" s="103"/>
      <c r="S51" s="103"/>
      <c r="T51" s="103"/>
      <c r="U51" s="103"/>
    </row>
    <row r="52" spans="1:21" ht="30.75" customHeight="1">
      <c r="A52" s="103"/>
      <c r="B52" s="1056" t="s">
        <v>41</v>
      </c>
      <c r="C52" s="1057"/>
      <c r="D52" s="231"/>
      <c r="E52" s="1054" t="s">
        <v>42</v>
      </c>
      <c r="F52" s="1054"/>
      <c r="G52" s="1054"/>
      <c r="H52" s="1054"/>
      <c r="I52" s="1054"/>
      <c r="J52" s="1055"/>
      <c r="K52" s="237">
        <v>2268</v>
      </c>
      <c r="L52" s="241">
        <v>2433</v>
      </c>
      <c r="M52" s="241">
        <v>2595</v>
      </c>
      <c r="N52" s="241">
        <v>2650</v>
      </c>
      <c r="O52" s="246">
        <v>2662</v>
      </c>
      <c r="P52" s="103"/>
      <c r="Q52" s="103"/>
      <c r="R52" s="103"/>
      <c r="S52" s="103"/>
      <c r="T52" s="103"/>
      <c r="U52" s="103"/>
    </row>
    <row r="53" spans="1:21" ht="30.75" customHeight="1">
      <c r="A53" s="103"/>
      <c r="B53" s="1058" t="s">
        <v>45</v>
      </c>
      <c r="C53" s="1059"/>
      <c r="D53" s="232"/>
      <c r="E53" s="1060" t="s">
        <v>48</v>
      </c>
      <c r="F53" s="1060"/>
      <c r="G53" s="1060"/>
      <c r="H53" s="1060"/>
      <c r="I53" s="1060"/>
      <c r="J53" s="1061"/>
      <c r="K53" s="238">
        <v>801</v>
      </c>
      <c r="L53" s="242">
        <v>705</v>
      </c>
      <c r="M53" s="242">
        <v>522</v>
      </c>
      <c r="N53" s="242">
        <v>569</v>
      </c>
      <c r="O53" s="247">
        <v>613</v>
      </c>
      <c r="P53" s="103"/>
      <c r="Q53" s="103"/>
      <c r="R53" s="103"/>
      <c r="S53" s="103"/>
      <c r="T53" s="103"/>
      <c r="U53" s="103"/>
    </row>
    <row r="54" spans="1:21" ht="24" customHeight="1">
      <c r="A54" s="103"/>
      <c r="B54" s="227" t="s">
        <v>52</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sdNtPLPf/xIf2FqbBGFWA9xwzHePUT+C/Tqk9RzsjguMvnfoSvn12uIxJlunCCRFDwJ/tk068FBxiQJya9OTTA==" saltValue="iR215KROhaSk5+56VhxMt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17</v>
      </c>
    </row>
    <row r="40" spans="2:13" ht="27.75" customHeight="1">
      <c r="B40" s="226" t="s">
        <v>18</v>
      </c>
      <c r="C40" s="228"/>
      <c r="D40" s="228"/>
      <c r="E40" s="233"/>
      <c r="F40" s="233"/>
      <c r="G40" s="233"/>
      <c r="H40" s="234" t="s">
        <v>13</v>
      </c>
      <c r="I40" s="235" t="s">
        <v>513</v>
      </c>
      <c r="J40" s="239" t="s">
        <v>514</v>
      </c>
      <c r="K40" s="239" t="s">
        <v>368</v>
      </c>
      <c r="L40" s="239" t="s">
        <v>192</v>
      </c>
      <c r="M40" s="253" t="s">
        <v>438</v>
      </c>
    </row>
    <row r="41" spans="2:13" ht="27.75" customHeight="1">
      <c r="B41" s="1062" t="s">
        <v>34</v>
      </c>
      <c r="C41" s="1063"/>
      <c r="D41" s="229"/>
      <c r="E41" s="1079" t="s">
        <v>55</v>
      </c>
      <c r="F41" s="1079"/>
      <c r="G41" s="1079"/>
      <c r="H41" s="1080"/>
      <c r="I41" s="236">
        <v>27369</v>
      </c>
      <c r="J41" s="240">
        <v>26693</v>
      </c>
      <c r="K41" s="240">
        <v>27121</v>
      </c>
      <c r="L41" s="240">
        <v>26613</v>
      </c>
      <c r="M41" s="245">
        <v>25666</v>
      </c>
    </row>
    <row r="42" spans="2:13" ht="27.75" customHeight="1">
      <c r="B42" s="1064"/>
      <c r="C42" s="1065"/>
      <c r="D42" s="230"/>
      <c r="E42" s="1070" t="s">
        <v>57</v>
      </c>
      <c r="F42" s="1070"/>
      <c r="G42" s="1070"/>
      <c r="H42" s="1071"/>
      <c r="I42" s="237">
        <v>314</v>
      </c>
      <c r="J42" s="241">
        <v>283</v>
      </c>
      <c r="K42" s="241">
        <v>254</v>
      </c>
      <c r="L42" s="241">
        <v>252</v>
      </c>
      <c r="M42" s="246">
        <v>198</v>
      </c>
    </row>
    <row r="43" spans="2:13" ht="27.75" customHeight="1">
      <c r="B43" s="1064"/>
      <c r="C43" s="1065"/>
      <c r="D43" s="230"/>
      <c r="E43" s="1070" t="s">
        <v>63</v>
      </c>
      <c r="F43" s="1070"/>
      <c r="G43" s="1070"/>
      <c r="H43" s="1071"/>
      <c r="I43" s="237">
        <v>2684</v>
      </c>
      <c r="J43" s="241">
        <v>2599</v>
      </c>
      <c r="K43" s="241">
        <v>2488</v>
      </c>
      <c r="L43" s="241">
        <v>2493</v>
      </c>
      <c r="M43" s="246">
        <v>2215</v>
      </c>
    </row>
    <row r="44" spans="2:13" ht="27.75" customHeight="1">
      <c r="B44" s="1064"/>
      <c r="C44" s="1065"/>
      <c r="D44" s="230"/>
      <c r="E44" s="1070" t="s">
        <v>64</v>
      </c>
      <c r="F44" s="1070"/>
      <c r="G44" s="1070"/>
      <c r="H44" s="1071"/>
      <c r="I44" s="237">
        <v>144</v>
      </c>
      <c r="J44" s="241">
        <v>143</v>
      </c>
      <c r="K44" s="241">
        <v>149</v>
      </c>
      <c r="L44" s="241">
        <v>135</v>
      </c>
      <c r="M44" s="246">
        <v>126</v>
      </c>
    </row>
    <row r="45" spans="2:13" ht="27.75" customHeight="1">
      <c r="B45" s="1064"/>
      <c r="C45" s="1065"/>
      <c r="D45" s="230"/>
      <c r="E45" s="1070" t="s">
        <v>66</v>
      </c>
      <c r="F45" s="1070"/>
      <c r="G45" s="1070"/>
      <c r="H45" s="1071"/>
      <c r="I45" s="237">
        <v>3394</v>
      </c>
      <c r="J45" s="241">
        <v>3105</v>
      </c>
      <c r="K45" s="241">
        <v>2561</v>
      </c>
      <c r="L45" s="241">
        <v>2444</v>
      </c>
      <c r="M45" s="246">
        <v>2496</v>
      </c>
    </row>
    <row r="46" spans="2:13" ht="27.75" customHeight="1">
      <c r="B46" s="1064"/>
      <c r="C46" s="1065"/>
      <c r="D46" s="231"/>
      <c r="E46" s="1070" t="s">
        <v>65</v>
      </c>
      <c r="F46" s="1070"/>
      <c r="G46" s="1070"/>
      <c r="H46" s="1071"/>
      <c r="I46" s="237">
        <v>3</v>
      </c>
      <c r="J46" s="241" t="s">
        <v>136</v>
      </c>
      <c r="K46" s="241" t="s">
        <v>136</v>
      </c>
      <c r="L46" s="241" t="s">
        <v>136</v>
      </c>
      <c r="M46" s="246" t="s">
        <v>136</v>
      </c>
    </row>
    <row r="47" spans="2:13" ht="27.75" customHeight="1">
      <c r="B47" s="1064"/>
      <c r="C47" s="1065"/>
      <c r="D47" s="249"/>
      <c r="E47" s="1076" t="s">
        <v>68</v>
      </c>
      <c r="F47" s="1077"/>
      <c r="G47" s="1077"/>
      <c r="H47" s="1078"/>
      <c r="I47" s="237" t="s">
        <v>136</v>
      </c>
      <c r="J47" s="241" t="s">
        <v>136</v>
      </c>
      <c r="K47" s="241" t="s">
        <v>136</v>
      </c>
      <c r="L47" s="241" t="s">
        <v>136</v>
      </c>
      <c r="M47" s="246" t="s">
        <v>136</v>
      </c>
    </row>
    <row r="48" spans="2:13" ht="27.75" customHeight="1">
      <c r="B48" s="1064"/>
      <c r="C48" s="1065"/>
      <c r="D48" s="230"/>
      <c r="E48" s="1070" t="s">
        <v>74</v>
      </c>
      <c r="F48" s="1070"/>
      <c r="G48" s="1070"/>
      <c r="H48" s="1071"/>
      <c r="I48" s="237" t="s">
        <v>136</v>
      </c>
      <c r="J48" s="241" t="s">
        <v>136</v>
      </c>
      <c r="K48" s="241" t="s">
        <v>136</v>
      </c>
      <c r="L48" s="241" t="s">
        <v>136</v>
      </c>
      <c r="M48" s="246" t="s">
        <v>136</v>
      </c>
    </row>
    <row r="49" spans="2:13" ht="27.75" customHeight="1">
      <c r="B49" s="1066"/>
      <c r="C49" s="1067"/>
      <c r="D49" s="230"/>
      <c r="E49" s="1070" t="s">
        <v>78</v>
      </c>
      <c r="F49" s="1070"/>
      <c r="G49" s="1070"/>
      <c r="H49" s="1071"/>
      <c r="I49" s="237" t="s">
        <v>136</v>
      </c>
      <c r="J49" s="241" t="s">
        <v>136</v>
      </c>
      <c r="K49" s="241" t="s">
        <v>136</v>
      </c>
      <c r="L49" s="241" t="s">
        <v>136</v>
      </c>
      <c r="M49" s="246" t="s">
        <v>136</v>
      </c>
    </row>
    <row r="50" spans="2:13" ht="27.75" customHeight="1">
      <c r="B50" s="1074" t="s">
        <v>80</v>
      </c>
      <c r="C50" s="1075"/>
      <c r="D50" s="250"/>
      <c r="E50" s="1070" t="s">
        <v>81</v>
      </c>
      <c r="F50" s="1070"/>
      <c r="G50" s="1070"/>
      <c r="H50" s="1071"/>
      <c r="I50" s="237">
        <v>10248</v>
      </c>
      <c r="J50" s="241">
        <v>10422</v>
      </c>
      <c r="K50" s="241">
        <v>9748</v>
      </c>
      <c r="L50" s="241">
        <v>10213</v>
      </c>
      <c r="M50" s="246">
        <v>10811</v>
      </c>
    </row>
    <row r="51" spans="2:13" ht="27.75" customHeight="1">
      <c r="B51" s="1064"/>
      <c r="C51" s="1065"/>
      <c r="D51" s="230"/>
      <c r="E51" s="1070" t="s">
        <v>83</v>
      </c>
      <c r="F51" s="1070"/>
      <c r="G51" s="1070"/>
      <c r="H51" s="1071"/>
      <c r="I51" s="237">
        <v>369</v>
      </c>
      <c r="J51" s="241">
        <v>329</v>
      </c>
      <c r="K51" s="241">
        <v>290</v>
      </c>
      <c r="L51" s="241">
        <v>239</v>
      </c>
      <c r="M51" s="246">
        <v>189</v>
      </c>
    </row>
    <row r="52" spans="2:13" ht="27.75" customHeight="1">
      <c r="B52" s="1066"/>
      <c r="C52" s="1067"/>
      <c r="D52" s="230"/>
      <c r="E52" s="1070" t="s">
        <v>40</v>
      </c>
      <c r="F52" s="1070"/>
      <c r="G52" s="1070"/>
      <c r="H52" s="1071"/>
      <c r="I52" s="237">
        <v>23098</v>
      </c>
      <c r="J52" s="241">
        <v>22787</v>
      </c>
      <c r="K52" s="241">
        <v>23076</v>
      </c>
      <c r="L52" s="241">
        <v>22349</v>
      </c>
      <c r="M52" s="246">
        <v>21535</v>
      </c>
    </row>
    <row r="53" spans="2:13" ht="27.75" customHeight="1">
      <c r="B53" s="1058" t="s">
        <v>45</v>
      </c>
      <c r="C53" s="1059"/>
      <c r="D53" s="232"/>
      <c r="E53" s="1072" t="s">
        <v>87</v>
      </c>
      <c r="F53" s="1072"/>
      <c r="G53" s="1072"/>
      <c r="H53" s="1073"/>
      <c r="I53" s="238">
        <v>194</v>
      </c>
      <c r="J53" s="242">
        <v>-714</v>
      </c>
      <c r="K53" s="242">
        <v>-541</v>
      </c>
      <c r="L53" s="242">
        <v>-864</v>
      </c>
      <c r="M53" s="247">
        <v>-1832</v>
      </c>
    </row>
    <row r="54" spans="2:13" ht="27.75" customHeight="1">
      <c r="B54" s="209" t="s">
        <v>16</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Z06vZ27sDAYKPAS0NiEQJuzum6jdt7X2eZ65WCHXZyN7x6NmvtkVHR/REx7rgvuRVPQPaks/CztEjPKZUF1/Q==" saltValue="MtAvMvXJ4eJZttkgOkck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85</v>
      </c>
    </row>
    <row r="54" spans="2:8" ht="29.25" customHeight="1">
      <c r="B54" s="254" t="s">
        <v>4</v>
      </c>
      <c r="C54" s="260"/>
      <c r="D54" s="260"/>
      <c r="E54" s="261" t="s">
        <v>13</v>
      </c>
      <c r="F54" s="262" t="s">
        <v>368</v>
      </c>
      <c r="G54" s="262" t="s">
        <v>192</v>
      </c>
      <c r="H54" s="270" t="s">
        <v>438</v>
      </c>
    </row>
    <row r="55" spans="2:8" ht="52.5" customHeight="1">
      <c r="B55" s="255"/>
      <c r="C55" s="1089" t="s">
        <v>93</v>
      </c>
      <c r="D55" s="1089"/>
      <c r="E55" s="1090"/>
      <c r="F55" s="263">
        <v>3021</v>
      </c>
      <c r="G55" s="263">
        <v>3140</v>
      </c>
      <c r="H55" s="271">
        <v>3065</v>
      </c>
    </row>
    <row r="56" spans="2:8" ht="52.5" customHeight="1">
      <c r="B56" s="256"/>
      <c r="C56" s="1091" t="s">
        <v>96</v>
      </c>
      <c r="D56" s="1091"/>
      <c r="E56" s="1092"/>
      <c r="F56" s="264">
        <v>706</v>
      </c>
      <c r="G56" s="264">
        <v>707</v>
      </c>
      <c r="H56" s="272">
        <v>708</v>
      </c>
    </row>
    <row r="57" spans="2:8" ht="53.25" customHeight="1">
      <c r="B57" s="256"/>
      <c r="C57" s="1093" t="s">
        <v>59</v>
      </c>
      <c r="D57" s="1093"/>
      <c r="E57" s="1094"/>
      <c r="F57" s="265">
        <v>5118</v>
      </c>
      <c r="G57" s="265">
        <v>5217</v>
      </c>
      <c r="H57" s="273">
        <v>5942</v>
      </c>
    </row>
    <row r="58" spans="2:8" ht="45.75" customHeight="1">
      <c r="B58" s="257"/>
      <c r="C58" s="1081" t="s">
        <v>526</v>
      </c>
      <c r="D58" s="1082"/>
      <c r="E58" s="1083"/>
      <c r="F58" s="266">
        <v>1913</v>
      </c>
      <c r="G58" s="266">
        <v>1967</v>
      </c>
      <c r="H58" s="274">
        <v>2020</v>
      </c>
    </row>
    <row r="59" spans="2:8" ht="45.75" customHeight="1">
      <c r="B59" s="257"/>
      <c r="C59" s="1081" t="s">
        <v>527</v>
      </c>
      <c r="D59" s="1082"/>
      <c r="E59" s="1083"/>
      <c r="F59" s="266">
        <v>1436</v>
      </c>
      <c r="G59" s="266">
        <v>1199</v>
      </c>
      <c r="H59" s="274">
        <v>1308</v>
      </c>
    </row>
    <row r="60" spans="2:8" ht="45.75" customHeight="1">
      <c r="B60" s="257"/>
      <c r="C60" s="1081" t="s">
        <v>528</v>
      </c>
      <c r="D60" s="1082"/>
      <c r="E60" s="1083"/>
      <c r="F60" s="266">
        <v>505</v>
      </c>
      <c r="G60" s="266">
        <v>720</v>
      </c>
      <c r="H60" s="274">
        <v>1075</v>
      </c>
    </row>
    <row r="61" spans="2:8" ht="45.75" customHeight="1">
      <c r="B61" s="257"/>
      <c r="C61" s="1081" t="s">
        <v>529</v>
      </c>
      <c r="D61" s="1082"/>
      <c r="E61" s="1083"/>
      <c r="F61" s="266">
        <v>459</v>
      </c>
      <c r="G61" s="266">
        <v>560</v>
      </c>
      <c r="H61" s="274">
        <v>661</v>
      </c>
    </row>
    <row r="62" spans="2:8" ht="45.75" customHeight="1">
      <c r="B62" s="258"/>
      <c r="C62" s="1084" t="s">
        <v>530</v>
      </c>
      <c r="D62" s="1085"/>
      <c r="E62" s="1086"/>
      <c r="F62" s="267">
        <v>384</v>
      </c>
      <c r="G62" s="267">
        <v>384</v>
      </c>
      <c r="H62" s="275">
        <v>388</v>
      </c>
    </row>
    <row r="63" spans="2:8" ht="52.5" customHeight="1">
      <c r="B63" s="259"/>
      <c r="C63" s="1087" t="s">
        <v>106</v>
      </c>
      <c r="D63" s="1087"/>
      <c r="E63" s="1088"/>
      <c r="F63" s="268">
        <v>8844</v>
      </c>
      <c r="G63" s="268">
        <v>9064</v>
      </c>
      <c r="H63" s="276">
        <v>9715</v>
      </c>
    </row>
    <row r="64" spans="2:8" ht="15" customHeight="1"/>
    <row r="65" ht="0" hidden="1" customHeight="1"/>
    <row r="66" ht="0" hidden="1" customHeight="1"/>
  </sheetData>
  <sheetProtection algorithmName="SHA-512" hashValue="D6hX+nIr4isF0oY8b0VREbdUJyPsKtEihy/04Mk63Bfrtl0dTc7si7XvJbnDTuFypp+OtEGcEYhxFHUMuxJKJg==" saltValue="SCRv731mxJbISyeIoHzd0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c r="A1" s="300"/>
      <c r="B1" s="301"/>
      <c r="DD1" s="302"/>
      <c r="DE1" s="302"/>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531</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531</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c r="DD19" s="302"/>
      <c r="DE19" s="302"/>
    </row>
    <row r="20" spans="1:351">
      <c r="DD20" s="302"/>
      <c r="DE20" s="302"/>
    </row>
    <row r="21" spans="1:351" ht="17.2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c r="B22" s="309"/>
      <c r="MM22" s="308"/>
    </row>
    <row r="23" spans="1:351">
      <c r="B23" s="309"/>
    </row>
    <row r="24" spans="1:351">
      <c r="B24" s="309"/>
    </row>
    <row r="25" spans="1:351">
      <c r="B25" s="309"/>
    </row>
    <row r="26" spans="1:351">
      <c r="B26" s="309"/>
    </row>
    <row r="27" spans="1:351">
      <c r="B27" s="309"/>
    </row>
    <row r="28" spans="1:351">
      <c r="B28" s="309"/>
    </row>
    <row r="29" spans="1:351">
      <c r="B29" s="309"/>
    </row>
    <row r="30" spans="1:351">
      <c r="B30" s="309"/>
    </row>
    <row r="31" spans="1:351">
      <c r="B31" s="309"/>
    </row>
    <row r="32" spans="1:351">
      <c r="B32" s="309"/>
    </row>
    <row r="33" spans="2:109">
      <c r="B33" s="309"/>
    </row>
    <row r="34" spans="2:109">
      <c r="B34" s="309"/>
    </row>
    <row r="35" spans="2:109">
      <c r="B35" s="309"/>
    </row>
    <row r="36" spans="2:109">
      <c r="B36" s="309"/>
    </row>
    <row r="37" spans="2:109">
      <c r="B37" s="309"/>
    </row>
    <row r="38" spans="2:109">
      <c r="B38" s="309"/>
    </row>
    <row r="39" spans="2:109">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c r="B40" s="314"/>
      <c r="DD40" s="314"/>
      <c r="DE40" s="302"/>
    </row>
    <row r="41" spans="2:109" ht="17.25">
      <c r="B41" s="315" t="s">
        <v>532</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c r="B42" s="309"/>
      <c r="G42" s="316"/>
      <c r="I42" s="317"/>
      <c r="J42" s="317"/>
      <c r="K42" s="317"/>
      <c r="AM42" s="316"/>
      <c r="AN42" s="316" t="s">
        <v>533</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c r="B43" s="309"/>
      <c r="AN43" s="1103" t="s">
        <v>543</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c r="B44" s="309"/>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c r="B45" s="309"/>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c r="B46" s="309"/>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c r="B47" s="309"/>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c r="B49" s="309"/>
      <c r="AN49" s="302" t="s">
        <v>534</v>
      </c>
    </row>
    <row r="50" spans="1:109">
      <c r="B50" s="309"/>
      <c r="G50" s="1095"/>
      <c r="H50" s="1095"/>
      <c r="I50" s="1095"/>
      <c r="J50" s="1095"/>
      <c r="K50" s="319"/>
      <c r="L50" s="319"/>
      <c r="M50" s="320"/>
      <c r="N50" s="320"/>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01" t="s">
        <v>513</v>
      </c>
      <c r="BQ50" s="1101"/>
      <c r="BR50" s="1101"/>
      <c r="BS50" s="1101"/>
      <c r="BT50" s="1101"/>
      <c r="BU50" s="1101"/>
      <c r="BV50" s="1101"/>
      <c r="BW50" s="1101"/>
      <c r="BX50" s="1101" t="s">
        <v>514</v>
      </c>
      <c r="BY50" s="1101"/>
      <c r="BZ50" s="1101"/>
      <c r="CA50" s="1101"/>
      <c r="CB50" s="1101"/>
      <c r="CC50" s="1101"/>
      <c r="CD50" s="1101"/>
      <c r="CE50" s="1101"/>
      <c r="CF50" s="1101" t="s">
        <v>368</v>
      </c>
      <c r="CG50" s="1101"/>
      <c r="CH50" s="1101"/>
      <c r="CI50" s="1101"/>
      <c r="CJ50" s="1101"/>
      <c r="CK50" s="1101"/>
      <c r="CL50" s="1101"/>
      <c r="CM50" s="1101"/>
      <c r="CN50" s="1101" t="s">
        <v>192</v>
      </c>
      <c r="CO50" s="1101"/>
      <c r="CP50" s="1101"/>
      <c r="CQ50" s="1101"/>
      <c r="CR50" s="1101"/>
      <c r="CS50" s="1101"/>
      <c r="CT50" s="1101"/>
      <c r="CU50" s="1101"/>
      <c r="CV50" s="1101" t="s">
        <v>438</v>
      </c>
      <c r="CW50" s="1101"/>
      <c r="CX50" s="1101"/>
      <c r="CY50" s="1101"/>
      <c r="CZ50" s="1101"/>
      <c r="DA50" s="1101"/>
      <c r="DB50" s="1101"/>
      <c r="DC50" s="1101"/>
    </row>
    <row r="51" spans="1:109" ht="13.5" customHeight="1">
      <c r="B51" s="309"/>
      <c r="G51" s="1113"/>
      <c r="H51" s="1113"/>
      <c r="I51" s="1117"/>
      <c r="J51" s="1117"/>
      <c r="K51" s="1102"/>
      <c r="L51" s="1102"/>
      <c r="M51" s="1102"/>
      <c r="N51" s="1102"/>
      <c r="AM51" s="318"/>
      <c r="AN51" s="1100" t="s">
        <v>535</v>
      </c>
      <c r="AO51" s="1100"/>
      <c r="AP51" s="1100"/>
      <c r="AQ51" s="1100"/>
      <c r="AR51" s="1100"/>
      <c r="AS51" s="1100"/>
      <c r="AT51" s="1100"/>
      <c r="AU51" s="1100"/>
      <c r="AV51" s="1100"/>
      <c r="AW51" s="1100"/>
      <c r="AX51" s="1100"/>
      <c r="AY51" s="1100"/>
      <c r="AZ51" s="1100"/>
      <c r="BA51" s="1100"/>
      <c r="BB51" s="1100" t="s">
        <v>536</v>
      </c>
      <c r="BC51" s="1100"/>
      <c r="BD51" s="1100"/>
      <c r="BE51" s="1100"/>
      <c r="BF51" s="1100"/>
      <c r="BG51" s="1100"/>
      <c r="BH51" s="1100"/>
      <c r="BI51" s="1100"/>
      <c r="BJ51" s="1100"/>
      <c r="BK51" s="1100"/>
      <c r="BL51" s="1100"/>
      <c r="BM51" s="1100"/>
      <c r="BN51" s="1100"/>
      <c r="BO51" s="1100"/>
      <c r="BP51" s="1112"/>
      <c r="BQ51" s="1097"/>
      <c r="BR51" s="1097"/>
      <c r="BS51" s="1097"/>
      <c r="BT51" s="1097"/>
      <c r="BU51" s="1097"/>
      <c r="BV51" s="1097"/>
      <c r="BW51" s="1097"/>
      <c r="BX51" s="1112"/>
      <c r="BY51" s="1097"/>
      <c r="BZ51" s="1097"/>
      <c r="CA51" s="1097"/>
      <c r="CB51" s="1097"/>
      <c r="CC51" s="1097"/>
      <c r="CD51" s="1097"/>
      <c r="CE51" s="1097"/>
      <c r="CF51" s="1097"/>
      <c r="CG51" s="1097"/>
      <c r="CH51" s="1097"/>
      <c r="CI51" s="1097"/>
      <c r="CJ51" s="1097"/>
      <c r="CK51" s="1097"/>
      <c r="CL51" s="1097"/>
      <c r="CM51" s="1097"/>
      <c r="CN51" s="1097"/>
      <c r="CO51" s="1097"/>
      <c r="CP51" s="1097"/>
      <c r="CQ51" s="1097"/>
      <c r="CR51" s="1097"/>
      <c r="CS51" s="1097"/>
      <c r="CT51" s="1097"/>
      <c r="CU51" s="1097"/>
      <c r="CV51" s="1097"/>
      <c r="CW51" s="1097"/>
      <c r="CX51" s="1097"/>
      <c r="CY51" s="1097"/>
      <c r="CZ51" s="1097"/>
      <c r="DA51" s="1097"/>
      <c r="DB51" s="1097"/>
      <c r="DC51" s="1097"/>
    </row>
    <row r="52" spans="1:109">
      <c r="B52" s="309"/>
      <c r="G52" s="1113"/>
      <c r="H52" s="1113"/>
      <c r="I52" s="1117"/>
      <c r="J52" s="1117"/>
      <c r="K52" s="1102"/>
      <c r="L52" s="1102"/>
      <c r="M52" s="1102"/>
      <c r="N52" s="1102"/>
      <c r="AM52" s="318"/>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c r="A53" s="317"/>
      <c r="B53" s="309"/>
      <c r="G53" s="1113"/>
      <c r="H53" s="1113"/>
      <c r="I53" s="1095"/>
      <c r="J53" s="1095"/>
      <c r="K53" s="1102"/>
      <c r="L53" s="1102"/>
      <c r="M53" s="1102"/>
      <c r="N53" s="1102"/>
      <c r="AM53" s="318"/>
      <c r="AN53" s="1100"/>
      <c r="AO53" s="1100"/>
      <c r="AP53" s="1100"/>
      <c r="AQ53" s="1100"/>
      <c r="AR53" s="1100"/>
      <c r="AS53" s="1100"/>
      <c r="AT53" s="1100"/>
      <c r="AU53" s="1100"/>
      <c r="AV53" s="1100"/>
      <c r="AW53" s="1100"/>
      <c r="AX53" s="1100"/>
      <c r="AY53" s="1100"/>
      <c r="AZ53" s="1100"/>
      <c r="BA53" s="1100"/>
      <c r="BB53" s="1100" t="s">
        <v>537</v>
      </c>
      <c r="BC53" s="1100"/>
      <c r="BD53" s="1100"/>
      <c r="BE53" s="1100"/>
      <c r="BF53" s="1100"/>
      <c r="BG53" s="1100"/>
      <c r="BH53" s="1100"/>
      <c r="BI53" s="1100"/>
      <c r="BJ53" s="1100"/>
      <c r="BK53" s="1100"/>
      <c r="BL53" s="1100"/>
      <c r="BM53" s="1100"/>
      <c r="BN53" s="1100"/>
      <c r="BO53" s="1100"/>
      <c r="BP53" s="1112"/>
      <c r="BQ53" s="1097"/>
      <c r="BR53" s="1097"/>
      <c r="BS53" s="1097"/>
      <c r="BT53" s="1097"/>
      <c r="BU53" s="1097"/>
      <c r="BV53" s="1097"/>
      <c r="BW53" s="1097"/>
      <c r="BX53" s="1112"/>
      <c r="BY53" s="1097"/>
      <c r="BZ53" s="1097"/>
      <c r="CA53" s="1097"/>
      <c r="CB53" s="1097"/>
      <c r="CC53" s="1097"/>
      <c r="CD53" s="1097"/>
      <c r="CE53" s="1097"/>
      <c r="CF53" s="1097">
        <v>57</v>
      </c>
      <c r="CG53" s="1097"/>
      <c r="CH53" s="1097"/>
      <c r="CI53" s="1097"/>
      <c r="CJ53" s="1097"/>
      <c r="CK53" s="1097"/>
      <c r="CL53" s="1097"/>
      <c r="CM53" s="1097"/>
      <c r="CN53" s="1097">
        <v>60.5</v>
      </c>
      <c r="CO53" s="1097"/>
      <c r="CP53" s="1097"/>
      <c r="CQ53" s="1097"/>
      <c r="CR53" s="1097"/>
      <c r="CS53" s="1097"/>
      <c r="CT53" s="1097"/>
      <c r="CU53" s="1097"/>
      <c r="CV53" s="1097">
        <v>62.2</v>
      </c>
      <c r="CW53" s="1097"/>
      <c r="CX53" s="1097"/>
      <c r="CY53" s="1097"/>
      <c r="CZ53" s="1097"/>
      <c r="DA53" s="1097"/>
      <c r="DB53" s="1097"/>
      <c r="DC53" s="1097"/>
    </row>
    <row r="54" spans="1:109">
      <c r="A54" s="317"/>
      <c r="B54" s="309"/>
      <c r="G54" s="1113"/>
      <c r="H54" s="1113"/>
      <c r="I54" s="1095"/>
      <c r="J54" s="1095"/>
      <c r="K54" s="1102"/>
      <c r="L54" s="1102"/>
      <c r="M54" s="1102"/>
      <c r="N54" s="1102"/>
      <c r="AM54" s="318"/>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c r="A55" s="317"/>
      <c r="B55" s="309"/>
      <c r="G55" s="1095"/>
      <c r="H55" s="1095"/>
      <c r="I55" s="1095"/>
      <c r="J55" s="1095"/>
      <c r="K55" s="1102"/>
      <c r="L55" s="1102"/>
      <c r="M55" s="1102"/>
      <c r="N55" s="1102"/>
      <c r="AN55" s="1101" t="s">
        <v>538</v>
      </c>
      <c r="AO55" s="1101"/>
      <c r="AP55" s="1101"/>
      <c r="AQ55" s="1101"/>
      <c r="AR55" s="1101"/>
      <c r="AS55" s="1101"/>
      <c r="AT55" s="1101"/>
      <c r="AU55" s="1101"/>
      <c r="AV55" s="1101"/>
      <c r="AW55" s="1101"/>
      <c r="AX55" s="1101"/>
      <c r="AY55" s="1101"/>
      <c r="AZ55" s="1101"/>
      <c r="BA55" s="1101"/>
      <c r="BB55" s="1100" t="s">
        <v>536</v>
      </c>
      <c r="BC55" s="1100"/>
      <c r="BD55" s="1100"/>
      <c r="BE55" s="1100"/>
      <c r="BF55" s="1100"/>
      <c r="BG55" s="1100"/>
      <c r="BH55" s="1100"/>
      <c r="BI55" s="1100"/>
      <c r="BJ55" s="1100"/>
      <c r="BK55" s="1100"/>
      <c r="BL55" s="1100"/>
      <c r="BM55" s="1100"/>
      <c r="BN55" s="1100"/>
      <c r="BO55" s="1100"/>
      <c r="BP55" s="1112"/>
      <c r="BQ55" s="1097"/>
      <c r="BR55" s="1097"/>
      <c r="BS55" s="1097"/>
      <c r="BT55" s="1097"/>
      <c r="BU55" s="1097"/>
      <c r="BV55" s="1097"/>
      <c r="BW55" s="1097"/>
      <c r="BX55" s="1112"/>
      <c r="BY55" s="1097"/>
      <c r="BZ55" s="1097"/>
      <c r="CA55" s="1097"/>
      <c r="CB55" s="1097"/>
      <c r="CC55" s="1097"/>
      <c r="CD55" s="1097"/>
      <c r="CE55" s="1097"/>
      <c r="CF55" s="1097">
        <v>32.799999999999997</v>
      </c>
      <c r="CG55" s="1097"/>
      <c r="CH55" s="1097"/>
      <c r="CI55" s="1097"/>
      <c r="CJ55" s="1097"/>
      <c r="CK55" s="1097"/>
      <c r="CL55" s="1097"/>
      <c r="CM55" s="1097"/>
      <c r="CN55" s="1097">
        <v>54.6</v>
      </c>
      <c r="CO55" s="1097"/>
      <c r="CP55" s="1097"/>
      <c r="CQ55" s="1097"/>
      <c r="CR55" s="1097"/>
      <c r="CS55" s="1097"/>
      <c r="CT55" s="1097"/>
      <c r="CU55" s="1097"/>
      <c r="CV55" s="1097">
        <v>53.2</v>
      </c>
      <c r="CW55" s="1097"/>
      <c r="CX55" s="1097"/>
      <c r="CY55" s="1097"/>
      <c r="CZ55" s="1097"/>
      <c r="DA55" s="1097"/>
      <c r="DB55" s="1097"/>
      <c r="DC55" s="1097"/>
    </row>
    <row r="56" spans="1:109">
      <c r="A56" s="317"/>
      <c r="B56" s="309"/>
      <c r="G56" s="1095"/>
      <c r="H56" s="1095"/>
      <c r="I56" s="1095"/>
      <c r="J56" s="1095"/>
      <c r="K56" s="1102"/>
      <c r="L56" s="1102"/>
      <c r="M56" s="1102"/>
      <c r="N56" s="1102"/>
      <c r="AN56" s="1101"/>
      <c r="AO56" s="1101"/>
      <c r="AP56" s="1101"/>
      <c r="AQ56" s="1101"/>
      <c r="AR56" s="1101"/>
      <c r="AS56" s="1101"/>
      <c r="AT56" s="1101"/>
      <c r="AU56" s="1101"/>
      <c r="AV56" s="1101"/>
      <c r="AW56" s="1101"/>
      <c r="AX56" s="1101"/>
      <c r="AY56" s="1101"/>
      <c r="AZ56" s="1101"/>
      <c r="BA56" s="1101"/>
      <c r="BB56" s="1100"/>
      <c r="BC56" s="1100"/>
      <c r="BD56" s="1100"/>
      <c r="BE56" s="1100"/>
      <c r="BF56" s="1100"/>
      <c r="BG56" s="1100"/>
      <c r="BH56" s="1100"/>
      <c r="BI56" s="1100"/>
      <c r="BJ56" s="1100"/>
      <c r="BK56" s="1100"/>
      <c r="BL56" s="1100"/>
      <c r="BM56" s="1100"/>
      <c r="BN56" s="1100"/>
      <c r="BO56" s="1100"/>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317" customFormat="1">
      <c r="B57" s="321"/>
      <c r="G57" s="1095"/>
      <c r="H57" s="1095"/>
      <c r="I57" s="1098"/>
      <c r="J57" s="1098"/>
      <c r="K57" s="1102"/>
      <c r="L57" s="1102"/>
      <c r="M57" s="1102"/>
      <c r="N57" s="1102"/>
      <c r="AM57" s="302"/>
      <c r="AN57" s="1101"/>
      <c r="AO57" s="1101"/>
      <c r="AP57" s="1101"/>
      <c r="AQ57" s="1101"/>
      <c r="AR57" s="1101"/>
      <c r="AS57" s="1101"/>
      <c r="AT57" s="1101"/>
      <c r="AU57" s="1101"/>
      <c r="AV57" s="1101"/>
      <c r="AW57" s="1101"/>
      <c r="AX57" s="1101"/>
      <c r="AY57" s="1101"/>
      <c r="AZ57" s="1101"/>
      <c r="BA57" s="1101"/>
      <c r="BB57" s="1100" t="s">
        <v>537</v>
      </c>
      <c r="BC57" s="1100"/>
      <c r="BD57" s="1100"/>
      <c r="BE57" s="1100"/>
      <c r="BF57" s="1100"/>
      <c r="BG57" s="1100"/>
      <c r="BH57" s="1100"/>
      <c r="BI57" s="1100"/>
      <c r="BJ57" s="1100"/>
      <c r="BK57" s="1100"/>
      <c r="BL57" s="1100"/>
      <c r="BM57" s="1100"/>
      <c r="BN57" s="1100"/>
      <c r="BO57" s="1100"/>
      <c r="BP57" s="1112"/>
      <c r="BQ57" s="1097"/>
      <c r="BR57" s="1097"/>
      <c r="BS57" s="1097"/>
      <c r="BT57" s="1097"/>
      <c r="BU57" s="1097"/>
      <c r="BV57" s="1097"/>
      <c r="BW57" s="1097"/>
      <c r="BX57" s="1112"/>
      <c r="BY57" s="1097"/>
      <c r="BZ57" s="1097"/>
      <c r="CA57" s="1097"/>
      <c r="CB57" s="1097"/>
      <c r="CC57" s="1097"/>
      <c r="CD57" s="1097"/>
      <c r="CE57" s="1097"/>
      <c r="CF57" s="1097">
        <v>58.6</v>
      </c>
      <c r="CG57" s="1097"/>
      <c r="CH57" s="1097"/>
      <c r="CI57" s="1097"/>
      <c r="CJ57" s="1097"/>
      <c r="CK57" s="1097"/>
      <c r="CL57" s="1097"/>
      <c r="CM57" s="1097"/>
      <c r="CN57" s="1097">
        <v>58.3</v>
      </c>
      <c r="CO57" s="1097"/>
      <c r="CP57" s="1097"/>
      <c r="CQ57" s="1097"/>
      <c r="CR57" s="1097"/>
      <c r="CS57" s="1097"/>
      <c r="CT57" s="1097"/>
      <c r="CU57" s="1097"/>
      <c r="CV57" s="1097">
        <v>58.8</v>
      </c>
      <c r="CW57" s="1097"/>
      <c r="CX57" s="1097"/>
      <c r="CY57" s="1097"/>
      <c r="CZ57" s="1097"/>
      <c r="DA57" s="1097"/>
      <c r="DB57" s="1097"/>
      <c r="DC57" s="1097"/>
      <c r="DD57" s="322"/>
      <c r="DE57" s="321"/>
    </row>
    <row r="58" spans="1:109" s="317" customFormat="1">
      <c r="A58" s="302"/>
      <c r="B58" s="321"/>
      <c r="G58" s="1095"/>
      <c r="H58" s="1095"/>
      <c r="I58" s="1098"/>
      <c r="J58" s="1098"/>
      <c r="K58" s="1102"/>
      <c r="L58" s="1102"/>
      <c r="M58" s="1102"/>
      <c r="N58" s="1102"/>
      <c r="AM58" s="302"/>
      <c r="AN58" s="1101"/>
      <c r="AO58" s="1101"/>
      <c r="AP58" s="1101"/>
      <c r="AQ58" s="1101"/>
      <c r="AR58" s="1101"/>
      <c r="AS58" s="1101"/>
      <c r="AT58" s="1101"/>
      <c r="AU58" s="1101"/>
      <c r="AV58" s="1101"/>
      <c r="AW58" s="1101"/>
      <c r="AX58" s="1101"/>
      <c r="AY58" s="1101"/>
      <c r="AZ58" s="1101"/>
      <c r="BA58" s="1101"/>
      <c r="BB58" s="1100"/>
      <c r="BC58" s="1100"/>
      <c r="BD58" s="1100"/>
      <c r="BE58" s="1100"/>
      <c r="BF58" s="1100"/>
      <c r="BG58" s="1100"/>
      <c r="BH58" s="1100"/>
      <c r="BI58" s="1100"/>
      <c r="BJ58" s="1100"/>
      <c r="BK58" s="1100"/>
      <c r="BL58" s="1100"/>
      <c r="BM58" s="1100"/>
      <c r="BN58" s="1100"/>
      <c r="BO58" s="1100"/>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322"/>
      <c r="DE58" s="321"/>
    </row>
    <row r="59" spans="1:109" s="317" customFormat="1">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c r="B63" s="328" t="s">
        <v>539</v>
      </c>
    </row>
    <row r="64" spans="1:109">
      <c r="B64" s="309"/>
      <c r="G64" s="316"/>
      <c r="I64" s="329"/>
      <c r="J64" s="329"/>
      <c r="K64" s="329"/>
      <c r="L64" s="329"/>
      <c r="M64" s="329"/>
      <c r="N64" s="330"/>
      <c r="AM64" s="316"/>
      <c r="AN64" s="316" t="s">
        <v>533</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c r="B65" s="309"/>
      <c r="AN65" s="1103" t="s">
        <v>542</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c r="B66" s="309"/>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c r="B67" s="309"/>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c r="B68" s="309"/>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c r="B69" s="309"/>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c r="B71" s="309"/>
      <c r="G71" s="334"/>
      <c r="I71" s="335"/>
      <c r="J71" s="332"/>
      <c r="K71" s="332"/>
      <c r="L71" s="333"/>
      <c r="M71" s="332"/>
      <c r="N71" s="333"/>
      <c r="AM71" s="334"/>
      <c r="AN71" s="302" t="s">
        <v>534</v>
      </c>
    </row>
    <row r="72" spans="2:107">
      <c r="B72" s="309"/>
      <c r="G72" s="1095"/>
      <c r="H72" s="1095"/>
      <c r="I72" s="1095"/>
      <c r="J72" s="1095"/>
      <c r="K72" s="319"/>
      <c r="L72" s="319"/>
      <c r="M72" s="320"/>
      <c r="N72" s="320"/>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01" t="s">
        <v>513</v>
      </c>
      <c r="BQ72" s="1101"/>
      <c r="BR72" s="1101"/>
      <c r="BS72" s="1101"/>
      <c r="BT72" s="1101"/>
      <c r="BU72" s="1101"/>
      <c r="BV72" s="1101"/>
      <c r="BW72" s="1101"/>
      <c r="BX72" s="1101" t="s">
        <v>514</v>
      </c>
      <c r="BY72" s="1101"/>
      <c r="BZ72" s="1101"/>
      <c r="CA72" s="1101"/>
      <c r="CB72" s="1101"/>
      <c r="CC72" s="1101"/>
      <c r="CD72" s="1101"/>
      <c r="CE72" s="1101"/>
      <c r="CF72" s="1101" t="s">
        <v>368</v>
      </c>
      <c r="CG72" s="1101"/>
      <c r="CH72" s="1101"/>
      <c r="CI72" s="1101"/>
      <c r="CJ72" s="1101"/>
      <c r="CK72" s="1101"/>
      <c r="CL72" s="1101"/>
      <c r="CM72" s="1101"/>
      <c r="CN72" s="1101" t="s">
        <v>192</v>
      </c>
      <c r="CO72" s="1101"/>
      <c r="CP72" s="1101"/>
      <c r="CQ72" s="1101"/>
      <c r="CR72" s="1101"/>
      <c r="CS72" s="1101"/>
      <c r="CT72" s="1101"/>
      <c r="CU72" s="1101"/>
      <c r="CV72" s="1101" t="s">
        <v>438</v>
      </c>
      <c r="CW72" s="1101"/>
      <c r="CX72" s="1101"/>
      <c r="CY72" s="1101"/>
      <c r="CZ72" s="1101"/>
      <c r="DA72" s="1101"/>
      <c r="DB72" s="1101"/>
      <c r="DC72" s="1101"/>
    </row>
    <row r="73" spans="2:107">
      <c r="B73" s="309"/>
      <c r="G73" s="1113"/>
      <c r="H73" s="1113"/>
      <c r="I73" s="1113"/>
      <c r="J73" s="1113"/>
      <c r="K73" s="1096"/>
      <c r="L73" s="1096"/>
      <c r="M73" s="1096"/>
      <c r="N73" s="1096"/>
      <c r="AM73" s="318"/>
      <c r="AN73" s="1100" t="s">
        <v>535</v>
      </c>
      <c r="AO73" s="1100"/>
      <c r="AP73" s="1100"/>
      <c r="AQ73" s="1100"/>
      <c r="AR73" s="1100"/>
      <c r="AS73" s="1100"/>
      <c r="AT73" s="1100"/>
      <c r="AU73" s="1100"/>
      <c r="AV73" s="1100"/>
      <c r="AW73" s="1100"/>
      <c r="AX73" s="1100"/>
      <c r="AY73" s="1100"/>
      <c r="AZ73" s="1100"/>
      <c r="BA73" s="1100"/>
      <c r="BB73" s="1100" t="s">
        <v>536</v>
      </c>
      <c r="BC73" s="1100"/>
      <c r="BD73" s="1100"/>
      <c r="BE73" s="1100"/>
      <c r="BF73" s="1100"/>
      <c r="BG73" s="1100"/>
      <c r="BH73" s="1100"/>
      <c r="BI73" s="1100"/>
      <c r="BJ73" s="1100"/>
      <c r="BK73" s="1100"/>
      <c r="BL73" s="1100"/>
      <c r="BM73" s="1100"/>
      <c r="BN73" s="1100"/>
      <c r="BO73" s="1100"/>
      <c r="BP73" s="1097">
        <v>1.7</v>
      </c>
      <c r="BQ73" s="1097"/>
      <c r="BR73" s="1097"/>
      <c r="BS73" s="1097"/>
      <c r="BT73" s="1097"/>
      <c r="BU73" s="1097"/>
      <c r="BV73" s="1097"/>
      <c r="BW73" s="1097"/>
      <c r="BX73" s="1097"/>
      <c r="BY73" s="1097"/>
      <c r="BZ73" s="1097"/>
      <c r="CA73" s="1097"/>
      <c r="CB73" s="1097"/>
      <c r="CC73" s="1097"/>
      <c r="CD73" s="1097"/>
      <c r="CE73" s="1097"/>
      <c r="CF73" s="1097"/>
      <c r="CG73" s="1097"/>
      <c r="CH73" s="1097"/>
      <c r="CI73" s="1097"/>
      <c r="CJ73" s="1097"/>
      <c r="CK73" s="1097"/>
      <c r="CL73" s="1097"/>
      <c r="CM73" s="1097"/>
      <c r="CN73" s="1097"/>
      <c r="CO73" s="1097"/>
      <c r="CP73" s="1097"/>
      <c r="CQ73" s="1097"/>
      <c r="CR73" s="1097"/>
      <c r="CS73" s="1097"/>
      <c r="CT73" s="1097"/>
      <c r="CU73" s="1097"/>
      <c r="CV73" s="1097"/>
      <c r="CW73" s="1097"/>
      <c r="CX73" s="1097"/>
      <c r="CY73" s="1097"/>
      <c r="CZ73" s="1097"/>
      <c r="DA73" s="1097"/>
      <c r="DB73" s="1097"/>
      <c r="DC73" s="1097"/>
    </row>
    <row r="74" spans="2:107">
      <c r="B74" s="309"/>
      <c r="G74" s="1113"/>
      <c r="H74" s="1113"/>
      <c r="I74" s="1113"/>
      <c r="J74" s="1113"/>
      <c r="K74" s="1096"/>
      <c r="L74" s="1096"/>
      <c r="M74" s="1096"/>
      <c r="N74" s="1096"/>
      <c r="AM74" s="318"/>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c r="B75" s="309"/>
      <c r="G75" s="1113"/>
      <c r="H75" s="1113"/>
      <c r="I75" s="1095"/>
      <c r="J75" s="1095"/>
      <c r="K75" s="1102"/>
      <c r="L75" s="1102"/>
      <c r="M75" s="1102"/>
      <c r="N75" s="1102"/>
      <c r="AM75" s="318"/>
      <c r="AN75" s="1100"/>
      <c r="AO75" s="1100"/>
      <c r="AP75" s="1100"/>
      <c r="AQ75" s="1100"/>
      <c r="AR75" s="1100"/>
      <c r="AS75" s="1100"/>
      <c r="AT75" s="1100"/>
      <c r="AU75" s="1100"/>
      <c r="AV75" s="1100"/>
      <c r="AW75" s="1100"/>
      <c r="AX75" s="1100"/>
      <c r="AY75" s="1100"/>
      <c r="AZ75" s="1100"/>
      <c r="BA75" s="1100"/>
      <c r="BB75" s="1100" t="s">
        <v>540</v>
      </c>
      <c r="BC75" s="1100"/>
      <c r="BD75" s="1100"/>
      <c r="BE75" s="1100"/>
      <c r="BF75" s="1100"/>
      <c r="BG75" s="1100"/>
      <c r="BH75" s="1100"/>
      <c r="BI75" s="1100"/>
      <c r="BJ75" s="1100"/>
      <c r="BK75" s="1100"/>
      <c r="BL75" s="1100"/>
      <c r="BM75" s="1100"/>
      <c r="BN75" s="1100"/>
      <c r="BO75" s="1100"/>
      <c r="BP75" s="1097">
        <v>8.5</v>
      </c>
      <c r="BQ75" s="1097"/>
      <c r="BR75" s="1097"/>
      <c r="BS75" s="1097"/>
      <c r="BT75" s="1097"/>
      <c r="BU75" s="1097"/>
      <c r="BV75" s="1097"/>
      <c r="BW75" s="1097"/>
      <c r="BX75" s="1097">
        <v>7.4</v>
      </c>
      <c r="BY75" s="1097"/>
      <c r="BZ75" s="1097"/>
      <c r="CA75" s="1097"/>
      <c r="CB75" s="1097"/>
      <c r="CC75" s="1097"/>
      <c r="CD75" s="1097"/>
      <c r="CE75" s="1097"/>
      <c r="CF75" s="1097">
        <v>6.2</v>
      </c>
      <c r="CG75" s="1097"/>
      <c r="CH75" s="1097"/>
      <c r="CI75" s="1097"/>
      <c r="CJ75" s="1097"/>
      <c r="CK75" s="1097"/>
      <c r="CL75" s="1097"/>
      <c r="CM75" s="1097"/>
      <c r="CN75" s="1097">
        <v>5.5</v>
      </c>
      <c r="CO75" s="1097"/>
      <c r="CP75" s="1097"/>
      <c r="CQ75" s="1097"/>
      <c r="CR75" s="1097"/>
      <c r="CS75" s="1097"/>
      <c r="CT75" s="1097"/>
      <c r="CU75" s="1097"/>
      <c r="CV75" s="1097">
        <v>5.3</v>
      </c>
      <c r="CW75" s="1097"/>
      <c r="CX75" s="1097"/>
      <c r="CY75" s="1097"/>
      <c r="CZ75" s="1097"/>
      <c r="DA75" s="1097"/>
      <c r="DB75" s="1097"/>
      <c r="DC75" s="1097"/>
    </row>
    <row r="76" spans="2:107">
      <c r="B76" s="309"/>
      <c r="G76" s="1113"/>
      <c r="H76" s="1113"/>
      <c r="I76" s="1095"/>
      <c r="J76" s="1095"/>
      <c r="K76" s="1102"/>
      <c r="L76" s="1102"/>
      <c r="M76" s="1102"/>
      <c r="N76" s="1102"/>
      <c r="AM76" s="318"/>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c r="B77" s="309"/>
      <c r="G77" s="1095"/>
      <c r="H77" s="1095"/>
      <c r="I77" s="1095"/>
      <c r="J77" s="1095"/>
      <c r="K77" s="1096"/>
      <c r="L77" s="1096"/>
      <c r="M77" s="1096"/>
      <c r="N77" s="1096"/>
      <c r="AN77" s="1101" t="s">
        <v>538</v>
      </c>
      <c r="AO77" s="1101"/>
      <c r="AP77" s="1101"/>
      <c r="AQ77" s="1101"/>
      <c r="AR77" s="1101"/>
      <c r="AS77" s="1101"/>
      <c r="AT77" s="1101"/>
      <c r="AU77" s="1101"/>
      <c r="AV77" s="1101"/>
      <c r="AW77" s="1101"/>
      <c r="AX77" s="1101"/>
      <c r="AY77" s="1101"/>
      <c r="AZ77" s="1101"/>
      <c r="BA77" s="1101"/>
      <c r="BB77" s="1100" t="s">
        <v>536</v>
      </c>
      <c r="BC77" s="1100"/>
      <c r="BD77" s="1100"/>
      <c r="BE77" s="1100"/>
      <c r="BF77" s="1100"/>
      <c r="BG77" s="1100"/>
      <c r="BH77" s="1100"/>
      <c r="BI77" s="1100"/>
      <c r="BJ77" s="1100"/>
      <c r="BK77" s="1100"/>
      <c r="BL77" s="1100"/>
      <c r="BM77" s="1100"/>
      <c r="BN77" s="1100"/>
      <c r="BO77" s="1100"/>
      <c r="BP77" s="1097">
        <v>52.8</v>
      </c>
      <c r="BQ77" s="1097"/>
      <c r="BR77" s="1097"/>
      <c r="BS77" s="1097"/>
      <c r="BT77" s="1097"/>
      <c r="BU77" s="1097"/>
      <c r="BV77" s="1097"/>
      <c r="BW77" s="1097"/>
      <c r="BX77" s="1097">
        <v>48.6</v>
      </c>
      <c r="BY77" s="1097"/>
      <c r="BZ77" s="1097"/>
      <c r="CA77" s="1097"/>
      <c r="CB77" s="1097"/>
      <c r="CC77" s="1097"/>
      <c r="CD77" s="1097"/>
      <c r="CE77" s="1097"/>
      <c r="CF77" s="1097">
        <v>32.799999999999997</v>
      </c>
      <c r="CG77" s="1097"/>
      <c r="CH77" s="1097"/>
      <c r="CI77" s="1097"/>
      <c r="CJ77" s="1097"/>
      <c r="CK77" s="1097"/>
      <c r="CL77" s="1097"/>
      <c r="CM77" s="1097"/>
      <c r="CN77" s="1097">
        <v>54.6</v>
      </c>
      <c r="CO77" s="1097"/>
      <c r="CP77" s="1097"/>
      <c r="CQ77" s="1097"/>
      <c r="CR77" s="1097"/>
      <c r="CS77" s="1097"/>
      <c r="CT77" s="1097"/>
      <c r="CU77" s="1097"/>
      <c r="CV77" s="1097">
        <v>53.2</v>
      </c>
      <c r="CW77" s="1097"/>
      <c r="CX77" s="1097"/>
      <c r="CY77" s="1097"/>
      <c r="CZ77" s="1097"/>
      <c r="DA77" s="1097"/>
      <c r="DB77" s="1097"/>
      <c r="DC77" s="1097"/>
    </row>
    <row r="78" spans="2:107">
      <c r="B78" s="309"/>
      <c r="G78" s="1095"/>
      <c r="H78" s="1095"/>
      <c r="I78" s="1095"/>
      <c r="J78" s="1095"/>
      <c r="K78" s="1096"/>
      <c r="L78" s="1096"/>
      <c r="M78" s="1096"/>
      <c r="N78" s="1096"/>
      <c r="AN78" s="1101"/>
      <c r="AO78" s="1101"/>
      <c r="AP78" s="1101"/>
      <c r="AQ78" s="1101"/>
      <c r="AR78" s="1101"/>
      <c r="AS78" s="1101"/>
      <c r="AT78" s="1101"/>
      <c r="AU78" s="1101"/>
      <c r="AV78" s="1101"/>
      <c r="AW78" s="1101"/>
      <c r="AX78" s="1101"/>
      <c r="AY78" s="1101"/>
      <c r="AZ78" s="1101"/>
      <c r="BA78" s="1101"/>
      <c r="BB78" s="1100"/>
      <c r="BC78" s="1100"/>
      <c r="BD78" s="1100"/>
      <c r="BE78" s="1100"/>
      <c r="BF78" s="1100"/>
      <c r="BG78" s="1100"/>
      <c r="BH78" s="1100"/>
      <c r="BI78" s="1100"/>
      <c r="BJ78" s="1100"/>
      <c r="BK78" s="1100"/>
      <c r="BL78" s="1100"/>
      <c r="BM78" s="1100"/>
      <c r="BN78" s="1100"/>
      <c r="BO78" s="1100"/>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c r="B79" s="309"/>
      <c r="G79" s="1095"/>
      <c r="H79" s="1095"/>
      <c r="I79" s="1098"/>
      <c r="J79" s="1098"/>
      <c r="K79" s="1099"/>
      <c r="L79" s="1099"/>
      <c r="M79" s="1099"/>
      <c r="N79" s="1099"/>
      <c r="AN79" s="1101"/>
      <c r="AO79" s="1101"/>
      <c r="AP79" s="1101"/>
      <c r="AQ79" s="1101"/>
      <c r="AR79" s="1101"/>
      <c r="AS79" s="1101"/>
      <c r="AT79" s="1101"/>
      <c r="AU79" s="1101"/>
      <c r="AV79" s="1101"/>
      <c r="AW79" s="1101"/>
      <c r="AX79" s="1101"/>
      <c r="AY79" s="1101"/>
      <c r="AZ79" s="1101"/>
      <c r="BA79" s="1101"/>
      <c r="BB79" s="1100" t="s">
        <v>540</v>
      </c>
      <c r="BC79" s="1100"/>
      <c r="BD79" s="1100"/>
      <c r="BE79" s="1100"/>
      <c r="BF79" s="1100"/>
      <c r="BG79" s="1100"/>
      <c r="BH79" s="1100"/>
      <c r="BI79" s="1100"/>
      <c r="BJ79" s="1100"/>
      <c r="BK79" s="1100"/>
      <c r="BL79" s="1100"/>
      <c r="BM79" s="1100"/>
      <c r="BN79" s="1100"/>
      <c r="BO79" s="1100"/>
      <c r="BP79" s="1097">
        <v>11.5</v>
      </c>
      <c r="BQ79" s="1097"/>
      <c r="BR79" s="1097"/>
      <c r="BS79" s="1097"/>
      <c r="BT79" s="1097"/>
      <c r="BU79" s="1097"/>
      <c r="BV79" s="1097"/>
      <c r="BW79" s="1097"/>
      <c r="BX79" s="1097">
        <v>10.4</v>
      </c>
      <c r="BY79" s="1097"/>
      <c r="BZ79" s="1097"/>
      <c r="CA79" s="1097"/>
      <c r="CB79" s="1097"/>
      <c r="CC79" s="1097"/>
      <c r="CD79" s="1097"/>
      <c r="CE79" s="1097"/>
      <c r="CF79" s="1097">
        <v>9.5</v>
      </c>
      <c r="CG79" s="1097"/>
      <c r="CH79" s="1097"/>
      <c r="CI79" s="1097"/>
      <c r="CJ79" s="1097"/>
      <c r="CK79" s="1097"/>
      <c r="CL79" s="1097"/>
      <c r="CM79" s="1097"/>
      <c r="CN79" s="1097">
        <v>10</v>
      </c>
      <c r="CO79" s="1097"/>
      <c r="CP79" s="1097"/>
      <c r="CQ79" s="1097"/>
      <c r="CR79" s="1097"/>
      <c r="CS79" s="1097"/>
      <c r="CT79" s="1097"/>
      <c r="CU79" s="1097"/>
      <c r="CV79" s="1097">
        <v>9.8000000000000007</v>
      </c>
      <c r="CW79" s="1097"/>
      <c r="CX79" s="1097"/>
      <c r="CY79" s="1097"/>
      <c r="CZ79" s="1097"/>
      <c r="DA79" s="1097"/>
      <c r="DB79" s="1097"/>
      <c r="DC79" s="1097"/>
    </row>
    <row r="80" spans="2:107">
      <c r="B80" s="309"/>
      <c r="G80" s="1095"/>
      <c r="H80" s="1095"/>
      <c r="I80" s="1098"/>
      <c r="J80" s="1098"/>
      <c r="K80" s="1099"/>
      <c r="L80" s="1099"/>
      <c r="M80" s="1099"/>
      <c r="N80" s="1099"/>
      <c r="AN80" s="1101"/>
      <c r="AO80" s="1101"/>
      <c r="AP80" s="1101"/>
      <c r="AQ80" s="1101"/>
      <c r="AR80" s="1101"/>
      <c r="AS80" s="1101"/>
      <c r="AT80" s="1101"/>
      <c r="AU80" s="1101"/>
      <c r="AV80" s="1101"/>
      <c r="AW80" s="1101"/>
      <c r="AX80" s="1101"/>
      <c r="AY80" s="1101"/>
      <c r="AZ80" s="1101"/>
      <c r="BA80" s="1101"/>
      <c r="BB80" s="1100"/>
      <c r="BC80" s="1100"/>
      <c r="BD80" s="1100"/>
      <c r="BE80" s="1100"/>
      <c r="BF80" s="1100"/>
      <c r="BG80" s="1100"/>
      <c r="BH80" s="1100"/>
      <c r="BI80" s="1100"/>
      <c r="BJ80" s="1100"/>
      <c r="BK80" s="1100"/>
      <c r="BL80" s="1100"/>
      <c r="BM80" s="1100"/>
      <c r="BN80" s="1100"/>
      <c r="BO80" s="1100"/>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c r="B81" s="309"/>
    </row>
    <row r="82" spans="2:109" ht="17.2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c r="DD84" s="302"/>
      <c r="DE84" s="302"/>
    </row>
    <row r="85" spans="2:109">
      <c r="DD85" s="302"/>
      <c r="DE85" s="302"/>
    </row>
    <row r="86" spans="2:109" hidden="1">
      <c r="DD86" s="302"/>
      <c r="DE86" s="302"/>
    </row>
    <row r="87" spans="2:109" hidden="1">
      <c r="K87" s="337"/>
      <c r="AQ87" s="337"/>
      <c r="BC87" s="337"/>
      <c r="BO87" s="337"/>
      <c r="CA87" s="337"/>
      <c r="CM87" s="337"/>
      <c r="CY87" s="337"/>
      <c r="DD87" s="302"/>
      <c r="DE87" s="302"/>
    </row>
    <row r="88" spans="2:109" hidden="1">
      <c r="DD88" s="302"/>
      <c r="DE88" s="302"/>
    </row>
    <row r="89" spans="2:109" hidden="1">
      <c r="DD89" s="302"/>
      <c r="DE89" s="302"/>
    </row>
    <row r="90" spans="2:109" hidden="1">
      <c r="DD90" s="302"/>
      <c r="DE90" s="302"/>
    </row>
    <row r="91" spans="2:109" hidden="1">
      <c r="DD91" s="302"/>
      <c r="DE91" s="302"/>
    </row>
    <row r="92" spans="2:109" ht="13.5" hidden="1" customHeight="1">
      <c r="DD92" s="302"/>
      <c r="DE92" s="302"/>
    </row>
    <row r="93" spans="2:109" ht="13.5" hidden="1" customHeight="1">
      <c r="DD93" s="302"/>
      <c r="DE93" s="302"/>
    </row>
    <row r="94" spans="2:109" ht="13.5" hidden="1" customHeight="1">
      <c r="DD94" s="302"/>
      <c r="DE94" s="302"/>
    </row>
    <row r="95" spans="2:109" ht="13.5" hidden="1" customHeight="1">
      <c r="DD95" s="302"/>
      <c r="DE95" s="302"/>
    </row>
    <row r="96" spans="2:109" ht="13.5" hidden="1" customHeight="1">
      <c r="DD96" s="302"/>
      <c r="DE96" s="302"/>
    </row>
    <row r="97" spans="108:109" ht="13.5" hidden="1" customHeight="1">
      <c r="DD97" s="302"/>
      <c r="DE97" s="302"/>
    </row>
    <row r="98" spans="108:109" ht="13.5" hidden="1" customHeight="1">
      <c r="DD98" s="302"/>
      <c r="DE98" s="302"/>
    </row>
    <row r="99" spans="108:109" ht="13.5" hidden="1" customHeight="1">
      <c r="DD99" s="302"/>
      <c r="DE99" s="302"/>
    </row>
    <row r="100" spans="108:109" ht="13.5" hidden="1" customHeight="1">
      <c r="DD100" s="302"/>
      <c r="DE100" s="302"/>
    </row>
    <row r="101" spans="108:109" ht="13.5" hidden="1" customHeight="1">
      <c r="DD101" s="302"/>
      <c r="DE101" s="302"/>
    </row>
    <row r="102" spans="108:109" ht="13.5" hidden="1" customHeight="1">
      <c r="DD102" s="302"/>
      <c r="DE102" s="302"/>
    </row>
    <row r="103" spans="108:109" ht="13.5" hidden="1" customHeight="1">
      <c r="DD103" s="302"/>
      <c r="DE103" s="302"/>
    </row>
    <row r="104" spans="108:109" ht="13.5" hidden="1" customHeight="1">
      <c r="DD104" s="302"/>
      <c r="DE104" s="302"/>
    </row>
    <row r="105" spans="108:109" ht="13.5" hidden="1" customHeight="1">
      <c r="DD105" s="302"/>
      <c r="DE105" s="302"/>
    </row>
    <row r="106" spans="108:109" ht="13.5" hidden="1" customHeight="1">
      <c r="DD106" s="302"/>
      <c r="DE106" s="302"/>
    </row>
    <row r="107" spans="108:109" ht="13.5" hidden="1" customHeight="1">
      <c r="DD107" s="302"/>
      <c r="DE107" s="302"/>
    </row>
    <row r="108" spans="108:109" ht="13.5" hidden="1" customHeight="1">
      <c r="DD108" s="302"/>
      <c r="DE108" s="302"/>
    </row>
    <row r="109" spans="108:109" ht="13.5" hidden="1" customHeight="1">
      <c r="DD109" s="302"/>
      <c r="DE109" s="302"/>
    </row>
    <row r="110" spans="108:109" ht="13.5" hidden="1" customHeight="1">
      <c r="DD110" s="302"/>
      <c r="DE110" s="302"/>
    </row>
    <row r="111" spans="108:109" ht="13.5" hidden="1" customHeight="1">
      <c r="DD111" s="302"/>
      <c r="DE111" s="302"/>
    </row>
    <row r="112" spans="108:109" ht="13.5" hidden="1" customHeight="1">
      <c r="DD112" s="302"/>
      <c r="DE112" s="302"/>
    </row>
    <row r="113" spans="108:109" ht="13.5" hidden="1" customHeight="1">
      <c r="DD113" s="302"/>
      <c r="DE113" s="302"/>
    </row>
    <row r="114" spans="108:109" ht="13.5" hidden="1" customHeight="1">
      <c r="DD114" s="302"/>
      <c r="DE114" s="302"/>
    </row>
    <row r="115" spans="108:109" ht="13.5" hidden="1" customHeight="1">
      <c r="DD115" s="302"/>
      <c r="DE115" s="302"/>
    </row>
    <row r="116" spans="108:109" ht="13.5" hidden="1" customHeight="1">
      <c r="DD116" s="302"/>
      <c r="DE116" s="302"/>
    </row>
    <row r="117" spans="108:109" ht="13.5" hidden="1" customHeight="1">
      <c r="DD117" s="302"/>
      <c r="DE117" s="302"/>
    </row>
    <row r="118" spans="108:109" ht="13.5" hidden="1" customHeight="1">
      <c r="DD118" s="302"/>
      <c r="DE118" s="302"/>
    </row>
    <row r="119" spans="108:109" ht="13.5" hidden="1" customHeight="1">
      <c r="DD119" s="302"/>
      <c r="DE119" s="302"/>
    </row>
    <row r="120" spans="108:109" ht="13.5" hidden="1" customHeight="1">
      <c r="DD120" s="302"/>
      <c r="DE120" s="302"/>
    </row>
    <row r="121" spans="108:109" ht="13.5" hidden="1" customHeight="1">
      <c r="DD121" s="302"/>
      <c r="DE121" s="302"/>
    </row>
    <row r="122" spans="108:109" ht="13.5" hidden="1" customHeight="1">
      <c r="DD122" s="302"/>
      <c r="DE122" s="302"/>
    </row>
    <row r="123" spans="108:109" ht="13.5" hidden="1" customHeight="1">
      <c r="DD123" s="302"/>
      <c r="DE123" s="302"/>
    </row>
    <row r="124" spans="108:109" ht="13.5" hidden="1" customHeight="1">
      <c r="DD124" s="302"/>
      <c r="DE124" s="302"/>
    </row>
    <row r="125" spans="108:109" ht="13.5" hidden="1" customHeight="1">
      <c r="DD125" s="302"/>
      <c r="DE125" s="302"/>
    </row>
    <row r="126" spans="108:109" ht="13.5" hidden="1" customHeight="1">
      <c r="DD126" s="302"/>
      <c r="DE126" s="302"/>
    </row>
    <row r="127" spans="108:109" ht="13.5" hidden="1" customHeight="1">
      <c r="DD127" s="302"/>
      <c r="DE127" s="302"/>
    </row>
    <row r="128" spans="108:109" ht="13.5" hidden="1" customHeight="1">
      <c r="DD128" s="302"/>
      <c r="DE128" s="302"/>
    </row>
    <row r="129" spans="108:109" ht="13.5" hidden="1" customHeight="1">
      <c r="DD129" s="302"/>
      <c r="DE129" s="302"/>
    </row>
    <row r="130" spans="108:109" ht="13.5" hidden="1" customHeight="1">
      <c r="DD130" s="302"/>
      <c r="DE130" s="302"/>
    </row>
    <row r="131" spans="108:109" ht="13.5" hidden="1" customHeight="1">
      <c r="DD131" s="302"/>
      <c r="DE131" s="302"/>
    </row>
    <row r="132" spans="108:109" ht="13.5" hidden="1" customHeight="1">
      <c r="DD132" s="302"/>
      <c r="DE132" s="302"/>
    </row>
    <row r="133" spans="108:109" ht="13.5" hidden="1" customHeight="1">
      <c r="DD133" s="302"/>
      <c r="DE133" s="302"/>
    </row>
    <row r="134" spans="108:109" ht="13.5" hidden="1" customHeight="1">
      <c r="DD134" s="302"/>
      <c r="DE134" s="302"/>
    </row>
    <row r="135" spans="108:109" ht="13.5" hidden="1" customHeight="1">
      <c r="DD135" s="302"/>
      <c r="DE135" s="302"/>
    </row>
    <row r="136" spans="108:109" ht="13.5" hidden="1" customHeight="1">
      <c r="DD136" s="302"/>
      <c r="DE136" s="302"/>
    </row>
    <row r="137" spans="108:109" ht="13.5" hidden="1" customHeight="1">
      <c r="DD137" s="302"/>
      <c r="DE137" s="302"/>
    </row>
    <row r="138" spans="108:109" ht="13.5" hidden="1" customHeight="1">
      <c r="DD138" s="302"/>
      <c r="DE138" s="302"/>
    </row>
    <row r="139" spans="108:109" ht="13.5" hidden="1" customHeight="1">
      <c r="DD139" s="302"/>
      <c r="DE139" s="302"/>
    </row>
    <row r="140" spans="108:109" ht="13.5" hidden="1" customHeight="1">
      <c r="DD140" s="302"/>
      <c r="DE140" s="302"/>
    </row>
    <row r="141" spans="108:109" ht="13.5" hidden="1" customHeight="1">
      <c r="DD141" s="302"/>
      <c r="DE141" s="302"/>
    </row>
    <row r="142" spans="108:109" ht="13.5" hidden="1" customHeight="1">
      <c r="DD142" s="302"/>
      <c r="DE142" s="302"/>
    </row>
    <row r="143" spans="108:109" ht="13.5" hidden="1" customHeight="1">
      <c r="DD143" s="302"/>
      <c r="DE143" s="302"/>
    </row>
    <row r="144" spans="108:109" ht="13.5" hidden="1" customHeight="1">
      <c r="DD144" s="302"/>
      <c r="DE144" s="302"/>
    </row>
    <row r="145" spans="108:109" ht="13.5" hidden="1" customHeight="1">
      <c r="DD145" s="302"/>
      <c r="DE145" s="302"/>
    </row>
    <row r="146" spans="108:109" ht="13.5" hidden="1" customHeight="1">
      <c r="DD146" s="302"/>
      <c r="DE146" s="302"/>
    </row>
    <row r="147" spans="108:109" ht="13.5" hidden="1" customHeight="1">
      <c r="DD147" s="302"/>
      <c r="DE147" s="302"/>
    </row>
    <row r="148" spans="108:109" ht="13.5" hidden="1" customHeight="1">
      <c r="DD148" s="302"/>
      <c r="DE148" s="302"/>
    </row>
    <row r="149" spans="108:109" ht="13.5" hidden="1" customHeight="1">
      <c r="DD149" s="302"/>
      <c r="DE149" s="302"/>
    </row>
    <row r="150" spans="108:109" ht="13.5" hidden="1" customHeight="1">
      <c r="DD150" s="302"/>
      <c r="DE150" s="302"/>
    </row>
    <row r="151" spans="108:109" ht="13.5" hidden="1" customHeight="1">
      <c r="DD151" s="302"/>
      <c r="DE151" s="302"/>
    </row>
    <row r="152" spans="108:109" ht="13.5" hidden="1" customHeight="1">
      <c r="DD152" s="302"/>
      <c r="DE152" s="302"/>
    </row>
    <row r="153" spans="108:109" ht="13.5" hidden="1" customHeight="1">
      <c r="DD153" s="302"/>
      <c r="DE153" s="302"/>
    </row>
    <row r="154" spans="108:109" ht="13.5" hidden="1" customHeight="1">
      <c r="DD154" s="302"/>
      <c r="DE154" s="302"/>
    </row>
    <row r="155" spans="108:109" ht="13.5" hidden="1" customHeight="1">
      <c r="DD155" s="302"/>
      <c r="DE155" s="302"/>
    </row>
    <row r="156" spans="108:109" ht="13.5" hidden="1" customHeight="1">
      <c r="DD156" s="302"/>
      <c r="DE156" s="302"/>
    </row>
    <row r="157" spans="108:109" ht="13.5" hidden="1" customHeight="1">
      <c r="DD157" s="302"/>
      <c r="DE157" s="302"/>
    </row>
    <row r="158" spans="108:109" ht="13.5" hidden="1" customHeight="1">
      <c r="DD158" s="302"/>
      <c r="DE158" s="302"/>
    </row>
    <row r="159" spans="108:109" ht="13.5" hidden="1" customHeight="1">
      <c r="DD159" s="302"/>
      <c r="DE159" s="302"/>
    </row>
    <row r="160" spans="108:109" ht="13.5" hidden="1" customHeight="1">
      <c r="DD160" s="302"/>
      <c r="DE160" s="30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mKjmD7aLb8hqTElRwAmEVNBse1YmrM3uNt7ZBu0htjVZNHcaTvVm7K38H8/9tO78RhvGjfE1JQBBVngOhC67g==" saltValue="T8E2A7PX7dY6mRhEuEU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541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v/YviihKzfLt10f1nbAMcqCrlJ7e9axq1vpKPNvA0xoXUOJyGFt8do5o40EEog/BiYGoufKxa0lpXNA3m78vg==" saltValue="kpJOLjN7vt7ubbkltz5i/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541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dL0ppXOU/wDmNhhvcx81gSI/RZ5DGoaWzRXFO8UgGSzHk2L0Z6ikoI6Nx30mogYB9NP5aGRuY/a+h5mnPym+g==" saltValue="XYjpt5qjJeMYmu0dPFev7g==" spinCount="100000" sheet="1" objects="1" scenarios="1"/>
  <dataConsolidate/>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70</v>
      </c>
      <c r="E2" s="141"/>
      <c r="F2" s="292" t="s">
        <v>512</v>
      </c>
      <c r="G2" s="165"/>
      <c r="H2" s="175"/>
    </row>
    <row r="3" spans="1:8">
      <c r="A3" s="131" t="s">
        <v>32</v>
      </c>
      <c r="B3" s="123"/>
      <c r="C3" s="285"/>
      <c r="D3" s="288">
        <v>132685</v>
      </c>
      <c r="E3" s="290"/>
      <c r="F3" s="293">
        <v>84389</v>
      </c>
      <c r="G3" s="295"/>
      <c r="H3" s="298"/>
    </row>
    <row r="4" spans="1:8">
      <c r="A4" s="116"/>
      <c r="B4" s="122"/>
      <c r="C4" s="286"/>
      <c r="D4" s="289">
        <v>58528</v>
      </c>
      <c r="E4" s="291"/>
      <c r="F4" s="294">
        <v>44339</v>
      </c>
      <c r="G4" s="296"/>
      <c r="H4" s="299"/>
    </row>
    <row r="5" spans="1:8">
      <c r="A5" s="131" t="s">
        <v>379</v>
      </c>
      <c r="B5" s="123"/>
      <c r="C5" s="285"/>
      <c r="D5" s="288">
        <v>88170</v>
      </c>
      <c r="E5" s="290"/>
      <c r="F5" s="293">
        <v>83623</v>
      </c>
      <c r="G5" s="295"/>
      <c r="H5" s="298"/>
    </row>
    <row r="6" spans="1:8">
      <c r="A6" s="116"/>
      <c r="B6" s="122"/>
      <c r="C6" s="286"/>
      <c r="D6" s="289">
        <v>49550</v>
      </c>
      <c r="E6" s="291"/>
      <c r="F6" s="294">
        <v>48787</v>
      </c>
      <c r="G6" s="296"/>
      <c r="H6" s="299"/>
    </row>
    <row r="7" spans="1:8">
      <c r="A7" s="131" t="s">
        <v>228</v>
      </c>
      <c r="B7" s="123"/>
      <c r="C7" s="285"/>
      <c r="D7" s="288">
        <v>152034</v>
      </c>
      <c r="E7" s="290"/>
      <c r="F7" s="293">
        <v>87974</v>
      </c>
      <c r="G7" s="295"/>
      <c r="H7" s="298"/>
    </row>
    <row r="8" spans="1:8">
      <c r="A8" s="116"/>
      <c r="B8" s="122"/>
      <c r="C8" s="286"/>
      <c r="D8" s="289">
        <v>52114</v>
      </c>
      <c r="E8" s="291"/>
      <c r="F8" s="294">
        <v>48183</v>
      </c>
      <c r="G8" s="296"/>
      <c r="H8" s="299"/>
    </row>
    <row r="9" spans="1:8">
      <c r="A9" s="131" t="s">
        <v>122</v>
      </c>
      <c r="B9" s="123"/>
      <c r="C9" s="285"/>
      <c r="D9" s="288">
        <v>90792</v>
      </c>
      <c r="E9" s="290"/>
      <c r="F9" s="293">
        <v>83280</v>
      </c>
      <c r="G9" s="295"/>
      <c r="H9" s="298"/>
    </row>
    <row r="10" spans="1:8">
      <c r="A10" s="116"/>
      <c r="B10" s="122"/>
      <c r="C10" s="286"/>
      <c r="D10" s="289">
        <v>47905</v>
      </c>
      <c r="E10" s="291"/>
      <c r="F10" s="294">
        <v>43123</v>
      </c>
      <c r="G10" s="296"/>
      <c r="H10" s="299"/>
    </row>
    <row r="11" spans="1:8">
      <c r="A11" s="131" t="s">
        <v>226</v>
      </c>
      <c r="B11" s="123"/>
      <c r="C11" s="285"/>
      <c r="D11" s="288">
        <v>69661</v>
      </c>
      <c r="E11" s="290"/>
      <c r="F11" s="293">
        <v>88968</v>
      </c>
      <c r="G11" s="295"/>
      <c r="H11" s="298"/>
    </row>
    <row r="12" spans="1:8">
      <c r="A12" s="116"/>
      <c r="B12" s="122"/>
      <c r="C12" s="287"/>
      <c r="D12" s="289">
        <v>37077</v>
      </c>
      <c r="E12" s="291"/>
      <c r="F12" s="294">
        <v>45482</v>
      </c>
      <c r="G12" s="296"/>
      <c r="H12" s="299"/>
    </row>
    <row r="13" spans="1:8">
      <c r="A13" s="131"/>
      <c r="B13" s="123"/>
      <c r="C13" s="285"/>
      <c r="D13" s="288">
        <v>106668</v>
      </c>
      <c r="E13" s="290"/>
      <c r="F13" s="293">
        <v>85647</v>
      </c>
      <c r="G13" s="297"/>
      <c r="H13" s="298"/>
    </row>
    <row r="14" spans="1:8">
      <c r="A14" s="116"/>
      <c r="B14" s="122"/>
      <c r="C14" s="286"/>
      <c r="D14" s="289">
        <v>49035</v>
      </c>
      <c r="E14" s="291"/>
      <c r="F14" s="294">
        <v>45983</v>
      </c>
      <c r="G14" s="296"/>
      <c r="H14" s="299"/>
    </row>
    <row r="17" spans="1:11">
      <c r="A17" s="277" t="s">
        <v>22</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76</v>
      </c>
      <c r="B19" s="278">
        <f>ROUND(VALUE(SUBSTITUTE(実質収支比率等に係る経年分析!F$48,"▲","-")),2)</f>
        <v>4.05</v>
      </c>
      <c r="C19" s="278">
        <f>ROUND(VALUE(SUBSTITUTE(実質収支比率等に係る経年分析!G$48,"▲","-")),2)</f>
        <v>5.77</v>
      </c>
      <c r="D19" s="278">
        <f>ROUND(VALUE(SUBSTITUTE(実質収支比率等に係る経年分析!H$48,"▲","-")),2)</f>
        <v>4.8099999999999996</v>
      </c>
      <c r="E19" s="278">
        <f>ROUND(VALUE(SUBSTITUTE(実質収支比率等に係る経年分析!I$48,"▲","-")),2)</f>
        <v>5.24</v>
      </c>
      <c r="F19" s="278">
        <f>ROUND(VALUE(SUBSTITUTE(実質収支比率等に係る経年分析!J$48,"▲","-")),2)</f>
        <v>4.83</v>
      </c>
    </row>
    <row r="20" spans="1:11">
      <c r="A20" s="278" t="s">
        <v>35</v>
      </c>
      <c r="B20" s="278">
        <f>ROUND(VALUE(SUBSTITUTE(実質収支比率等に係る経年分析!F$47,"▲","-")),2)</f>
        <v>24.27</v>
      </c>
      <c r="C20" s="278">
        <f>ROUND(VALUE(SUBSTITUTE(実質収支比率等に係る経年分析!G$47,"▲","-")),2)</f>
        <v>22.9</v>
      </c>
      <c r="D20" s="278">
        <f>ROUND(VALUE(SUBSTITUTE(実質収支比率等に係る経年分析!H$47,"▲","-")),2)</f>
        <v>22.64</v>
      </c>
      <c r="E20" s="278">
        <f>ROUND(VALUE(SUBSTITUTE(実質収支比率等に係る経年分析!I$47,"▲","-")),2)</f>
        <v>23.77</v>
      </c>
      <c r="F20" s="278">
        <f>ROUND(VALUE(SUBSTITUTE(実質収支比率等に係る経年分析!J$47,"▲","-")),2)</f>
        <v>23.45</v>
      </c>
    </row>
    <row r="21" spans="1:11">
      <c r="A21" s="278" t="s">
        <v>109</v>
      </c>
      <c r="B21" s="278">
        <f>IF(ISNUMBER(VALUE(SUBSTITUTE(実質収支比率等に係る経年分析!F$49,"▲","-"))),ROUND(VALUE(SUBSTITUTE(実質収支比率等に係る経年分析!F$49,"▲","-")),2),NA())</f>
        <v>-1.79</v>
      </c>
      <c r="C21" s="278">
        <f>IF(ISNUMBER(VALUE(SUBSTITUTE(実質収支比率等に係る経年分析!G$49,"▲","-"))),ROUND(VALUE(SUBSTITUTE(実質収支比率等に係る経年分析!G$49,"▲","-")),2),NA())</f>
        <v>-0.38</v>
      </c>
      <c r="D21" s="278">
        <f>IF(ISNUMBER(VALUE(SUBSTITUTE(実質収支比率等に係る経年分析!H$49,"▲","-"))),ROUND(VALUE(SUBSTITUTE(実質収支比率等に係る経年分析!H$49,"▲","-")),2),NA())</f>
        <v>-3.47</v>
      </c>
      <c r="E21" s="278">
        <f>IF(ISNUMBER(VALUE(SUBSTITUTE(実質収支比率等に係る経年分析!I$49,"▲","-"))),ROUND(VALUE(SUBSTITUTE(実質収支比率等に係る経年分析!I$49,"▲","-")),2),NA())</f>
        <v>-2.4900000000000002</v>
      </c>
      <c r="F21" s="278">
        <f>IF(ISNUMBER(VALUE(SUBSTITUTE(実質収支比率等に係る経年分析!J$49,"▲","-"))),ROUND(VALUE(SUBSTITUTE(実質収支比率等に係る経年分析!J$49,"▲","-")),2),NA())</f>
        <v>0.28000000000000003</v>
      </c>
    </row>
    <row r="24" spans="1:11">
      <c r="A24" s="277" t="s">
        <v>89</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110</v>
      </c>
      <c r="C26" s="279" t="s">
        <v>61</v>
      </c>
      <c r="D26" s="279" t="s">
        <v>110</v>
      </c>
      <c r="E26" s="279" t="s">
        <v>61</v>
      </c>
      <c r="F26" s="279" t="s">
        <v>110</v>
      </c>
      <c r="G26" s="279" t="s">
        <v>61</v>
      </c>
      <c r="H26" s="279" t="s">
        <v>110</v>
      </c>
      <c r="I26" s="279" t="s">
        <v>61</v>
      </c>
      <c r="J26" s="279" t="s">
        <v>110</v>
      </c>
      <c r="K26" s="279" t="s">
        <v>61</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生活排水処理事業特別会計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0.01</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0.02</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0.01</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c r="A30" s="279" t="str">
        <f>IF(連結実質赤字比率に係る赤字・黒字の構成分析!C$40="",NA(),連結実質赤字比率に係る赤字・黒字の構成分析!C$40)</f>
        <v>後期高齢者医療特別会計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0.03</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0.03</v>
      </c>
    </row>
    <row r="31" spans="1:11">
      <c r="A31" s="279" t="str">
        <f>IF(連結実質赤字比率に係る赤字・黒字の構成分析!C$39="",NA(),連結実質赤字比率に係る赤字・黒字の構成分析!C$39)</f>
        <v>公共下水道事業特別会計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0.06</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0.06</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0.06</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0.04</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7.0000000000000007E-2</v>
      </c>
    </row>
    <row r="32" spans="1:11">
      <c r="A32" s="279" t="str">
        <f>IF(連結実質赤字比率に係る赤字・黒字の構成分析!C$38="",NA(),連結実質赤字比率に係る赤字・黒字の構成分析!C$38)</f>
        <v>笠木簡易水道事業特別会計</v>
      </c>
      <c r="B32" s="279" t="e">
        <f>IF(ROUND(VALUE(SUBSTITUTE(連結実質赤字比率に係る赤字・黒字の構成分析!F$38,"▲","-")),2)&lt;0,ABS(ROUND(VALUE(SUBSTITUTE(連結実質赤字比率に係る赤字・黒字の構成分析!F$38,"▲","-")),2)),NA())</f>
        <v>#VALUE!</v>
      </c>
      <c r="C32" s="279" t="e">
        <f>IF(ROUND(VALUE(SUBSTITUTE(連結実質赤字比率に係る赤字・黒字の構成分析!F$38,"▲","-")),2)&gt;=0,ABS(ROUND(VALUE(SUBSTITUTE(連結実質赤字比率に係る赤字・黒字の構成分析!F$38,"▲","-")),2)),NA())</f>
        <v>#VALUE!</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7.0000000000000007E-2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0.14000000000000001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0.16</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0.26</v>
      </c>
    </row>
    <row r="33" spans="1:16">
      <c r="A33" s="279" t="str">
        <f>IF(連結実質赤字比率に係る赤字・黒字の構成分析!C$37="",NA(),連結実質赤字比率に係る赤字・黒字の構成分析!C$37)</f>
        <v>国民健康保険特別会計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2.0099999999999998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2.1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0.39</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0.93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1.85</v>
      </c>
    </row>
    <row r="34" spans="1:16">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1.71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1.35</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1.76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1.52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2.21</v>
      </c>
    </row>
    <row r="35" spans="1:16">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4.04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5.76</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4.8099999999999996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5.24</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4.83</v>
      </c>
    </row>
    <row r="36" spans="1:16">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6.61</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6.38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6.53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7.71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7.93</v>
      </c>
    </row>
    <row r="39" spans="1:16">
      <c r="A39" s="277" t="s">
        <v>11</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111</v>
      </c>
      <c r="C41" s="280"/>
      <c r="D41" s="280" t="s">
        <v>102</v>
      </c>
      <c r="E41" s="280" t="s">
        <v>111</v>
      </c>
      <c r="F41" s="280"/>
      <c r="G41" s="280" t="s">
        <v>102</v>
      </c>
      <c r="H41" s="280" t="s">
        <v>111</v>
      </c>
      <c r="I41" s="280"/>
      <c r="J41" s="280" t="s">
        <v>102</v>
      </c>
      <c r="K41" s="280" t="s">
        <v>111</v>
      </c>
      <c r="L41" s="280"/>
      <c r="M41" s="280" t="s">
        <v>102</v>
      </c>
      <c r="N41" s="280" t="s">
        <v>111</v>
      </c>
      <c r="O41" s="280"/>
      <c r="P41" s="280" t="s">
        <v>102</v>
      </c>
    </row>
    <row r="42" spans="1:16">
      <c r="A42" s="280" t="s">
        <v>113</v>
      </c>
      <c r="B42" s="280"/>
      <c r="C42" s="280"/>
      <c r="D42" s="280">
        <f>'実質公債費比率（分子）の構造'!K$52</f>
        <v>2268</v>
      </c>
      <c r="E42" s="280"/>
      <c r="F42" s="280"/>
      <c r="G42" s="280">
        <f>'実質公債費比率（分子）の構造'!L$52</f>
        <v>2433</v>
      </c>
      <c r="H42" s="280"/>
      <c r="I42" s="280"/>
      <c r="J42" s="280">
        <f>'実質公債費比率（分子）の構造'!M$52</f>
        <v>2595</v>
      </c>
      <c r="K42" s="280"/>
      <c r="L42" s="280"/>
      <c r="M42" s="280">
        <f>'実質公債費比率（分子）の構造'!N$52</f>
        <v>2650</v>
      </c>
      <c r="N42" s="280"/>
      <c r="O42" s="280"/>
      <c r="P42" s="280">
        <f>'実質公債費比率（分子）の構造'!O$52</f>
        <v>2662</v>
      </c>
    </row>
    <row r="43" spans="1:16">
      <c r="A43" s="280" t="s">
        <v>38</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37</v>
      </c>
      <c r="B44" s="280">
        <f>'実質公債費比率（分子）の構造'!K$50</f>
        <v>43</v>
      </c>
      <c r="C44" s="280"/>
      <c r="D44" s="280"/>
      <c r="E44" s="280">
        <f>'実質公債費比率（分子）の構造'!L$50</f>
        <v>45</v>
      </c>
      <c r="F44" s="280"/>
      <c r="G44" s="280"/>
      <c r="H44" s="280">
        <f>'実質公債費比率（分子）の構造'!M$50</f>
        <v>40</v>
      </c>
      <c r="I44" s="280"/>
      <c r="J44" s="280"/>
      <c r="K44" s="280">
        <f>'実質公債費比率（分子）の構造'!N$50</f>
        <v>39</v>
      </c>
      <c r="L44" s="280"/>
      <c r="M44" s="280"/>
      <c r="N44" s="280">
        <f>'実質公債費比率（分子）の構造'!O$50</f>
        <v>38</v>
      </c>
      <c r="O44" s="280"/>
      <c r="P44" s="280"/>
    </row>
    <row r="45" spans="1:16">
      <c r="A45" s="280" t="s">
        <v>0</v>
      </c>
      <c r="B45" s="280">
        <f>'実質公債費比率（分子）の構造'!K$49</f>
        <v>3</v>
      </c>
      <c r="C45" s="280"/>
      <c r="D45" s="280"/>
      <c r="E45" s="280">
        <f>'実質公債費比率（分子）の構造'!L$49</f>
        <v>5</v>
      </c>
      <c r="F45" s="280"/>
      <c r="G45" s="280"/>
      <c r="H45" s="280">
        <f>'実質公債費比率（分子）の構造'!M$49</f>
        <v>5</v>
      </c>
      <c r="I45" s="280"/>
      <c r="J45" s="280"/>
      <c r="K45" s="280">
        <f>'実質公債費比率（分子）の構造'!N$49</f>
        <v>22</v>
      </c>
      <c r="L45" s="280"/>
      <c r="M45" s="280"/>
      <c r="N45" s="280">
        <f>'実質公債費比率（分子）の構造'!O$49</f>
        <v>22</v>
      </c>
      <c r="O45" s="280"/>
      <c r="P45" s="280"/>
    </row>
    <row r="46" spans="1:16">
      <c r="A46" s="280" t="s">
        <v>31</v>
      </c>
      <c r="B46" s="280">
        <f>'実質公債費比率（分子）の構造'!K$48</f>
        <v>160</v>
      </c>
      <c r="C46" s="280"/>
      <c r="D46" s="280"/>
      <c r="E46" s="280">
        <f>'実質公債費比率（分子）の構造'!L$48</f>
        <v>159</v>
      </c>
      <c r="F46" s="280"/>
      <c r="G46" s="280"/>
      <c r="H46" s="280">
        <f>'実質公債費比率（分子）の構造'!M$48</f>
        <v>171</v>
      </c>
      <c r="I46" s="280"/>
      <c r="J46" s="280"/>
      <c r="K46" s="280">
        <f>'実質公債費比率（分子）の構造'!N$48</f>
        <v>154</v>
      </c>
      <c r="L46" s="280"/>
      <c r="M46" s="280"/>
      <c r="N46" s="280">
        <f>'実質公債費比率（分子）の構造'!O$48</f>
        <v>159</v>
      </c>
      <c r="O46" s="280"/>
      <c r="P46" s="280"/>
    </row>
    <row r="47" spans="1:16">
      <c r="A47" s="280" t="s">
        <v>28</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20</v>
      </c>
      <c r="B49" s="280">
        <f>'実質公債費比率（分子）の構造'!K$45</f>
        <v>2863</v>
      </c>
      <c r="C49" s="280"/>
      <c r="D49" s="280"/>
      <c r="E49" s="280">
        <f>'実質公債費比率（分子）の構造'!L$45</f>
        <v>2929</v>
      </c>
      <c r="F49" s="280"/>
      <c r="G49" s="280"/>
      <c r="H49" s="280">
        <f>'実質公債費比率（分子）の構造'!M$45</f>
        <v>2901</v>
      </c>
      <c r="I49" s="280"/>
      <c r="J49" s="280"/>
      <c r="K49" s="280">
        <f>'実質公債費比率（分子）の構造'!N$45</f>
        <v>3004</v>
      </c>
      <c r="L49" s="280"/>
      <c r="M49" s="280"/>
      <c r="N49" s="280">
        <f>'実質公債費比率（分子）の構造'!O$45</f>
        <v>3056</v>
      </c>
      <c r="O49" s="280"/>
      <c r="P49" s="280"/>
    </row>
    <row r="50" spans="1:16">
      <c r="A50" s="280" t="s">
        <v>48</v>
      </c>
      <c r="B50" s="280" t="e">
        <f>NA()</f>
        <v>#N/A</v>
      </c>
      <c r="C50" s="280">
        <f>IF(ISNUMBER('実質公債費比率（分子）の構造'!K$53),'実質公債費比率（分子）の構造'!K$53,NA())</f>
        <v>801</v>
      </c>
      <c r="D50" s="280" t="e">
        <f>NA()</f>
        <v>#N/A</v>
      </c>
      <c r="E50" s="280" t="e">
        <f>NA()</f>
        <v>#N/A</v>
      </c>
      <c r="F50" s="280">
        <f>IF(ISNUMBER('実質公債費比率（分子）の構造'!L$53),'実質公債費比率（分子）の構造'!L$53,NA())</f>
        <v>705</v>
      </c>
      <c r="G50" s="280" t="e">
        <f>NA()</f>
        <v>#N/A</v>
      </c>
      <c r="H50" s="280" t="e">
        <f>NA()</f>
        <v>#N/A</v>
      </c>
      <c r="I50" s="280">
        <f>IF(ISNUMBER('実質公債費比率（分子）の構造'!M$53),'実質公債費比率（分子）の構造'!M$53,NA())</f>
        <v>522</v>
      </c>
      <c r="J50" s="280" t="e">
        <f>NA()</f>
        <v>#N/A</v>
      </c>
      <c r="K50" s="280" t="e">
        <f>NA()</f>
        <v>#N/A</v>
      </c>
      <c r="L50" s="280">
        <f>IF(ISNUMBER('実質公債費比率（分子）の構造'!N$53),'実質公債費比率（分子）の構造'!N$53,NA())</f>
        <v>569</v>
      </c>
      <c r="M50" s="280" t="e">
        <f>NA()</f>
        <v>#N/A</v>
      </c>
      <c r="N50" s="280" t="e">
        <f>NA()</f>
        <v>#N/A</v>
      </c>
      <c r="O50" s="280">
        <f>IF(ISNUMBER('実質公債費比率（分子）の構造'!O$53),'実質公債費比率（分子）の構造'!O$53,NA())</f>
        <v>613</v>
      </c>
      <c r="P50" s="280" t="e">
        <f>NA()</f>
        <v>#N/A</v>
      </c>
    </row>
    <row r="53" spans="1:16">
      <c r="A53" s="277" t="s">
        <v>118</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103</v>
      </c>
      <c r="C55" s="279"/>
      <c r="D55" s="279" t="s">
        <v>6</v>
      </c>
      <c r="E55" s="279" t="s">
        <v>103</v>
      </c>
      <c r="F55" s="279"/>
      <c r="G55" s="279" t="s">
        <v>6</v>
      </c>
      <c r="H55" s="279" t="s">
        <v>103</v>
      </c>
      <c r="I55" s="279"/>
      <c r="J55" s="279" t="s">
        <v>6</v>
      </c>
      <c r="K55" s="279" t="s">
        <v>103</v>
      </c>
      <c r="L55" s="279"/>
      <c r="M55" s="279" t="s">
        <v>6</v>
      </c>
      <c r="N55" s="279" t="s">
        <v>103</v>
      </c>
      <c r="O55" s="279"/>
      <c r="P55" s="279" t="s">
        <v>6</v>
      </c>
    </row>
    <row r="56" spans="1:16">
      <c r="A56" s="279" t="s">
        <v>40</v>
      </c>
      <c r="B56" s="279"/>
      <c r="C56" s="279"/>
      <c r="D56" s="279">
        <f>'将来負担比率（分子）の構造'!I$52</f>
        <v>23098</v>
      </c>
      <c r="E56" s="279"/>
      <c r="F56" s="279"/>
      <c r="G56" s="279">
        <f>'将来負担比率（分子）の構造'!J$52</f>
        <v>22787</v>
      </c>
      <c r="H56" s="279"/>
      <c r="I56" s="279"/>
      <c r="J56" s="279">
        <f>'将来負担比率（分子）の構造'!K$52</f>
        <v>23076</v>
      </c>
      <c r="K56" s="279"/>
      <c r="L56" s="279"/>
      <c r="M56" s="279">
        <f>'将来負担比率（分子）の構造'!L$52</f>
        <v>22349</v>
      </c>
      <c r="N56" s="279"/>
      <c r="O56" s="279"/>
      <c r="P56" s="279">
        <f>'将来負担比率（分子）の構造'!M$52</f>
        <v>21535</v>
      </c>
    </row>
    <row r="57" spans="1:16">
      <c r="A57" s="279" t="s">
        <v>83</v>
      </c>
      <c r="B57" s="279"/>
      <c r="C57" s="279"/>
      <c r="D57" s="279">
        <f>'将来負担比率（分子）の構造'!I$51</f>
        <v>369</v>
      </c>
      <c r="E57" s="279"/>
      <c r="F57" s="279"/>
      <c r="G57" s="279">
        <f>'将来負担比率（分子）の構造'!J$51</f>
        <v>329</v>
      </c>
      <c r="H57" s="279"/>
      <c r="I57" s="279"/>
      <c r="J57" s="279">
        <f>'将来負担比率（分子）の構造'!K$51</f>
        <v>290</v>
      </c>
      <c r="K57" s="279"/>
      <c r="L57" s="279"/>
      <c r="M57" s="279">
        <f>'将来負担比率（分子）の構造'!L$51</f>
        <v>239</v>
      </c>
      <c r="N57" s="279"/>
      <c r="O57" s="279"/>
      <c r="P57" s="279">
        <f>'将来負担比率（分子）の構造'!M$51</f>
        <v>189</v>
      </c>
    </row>
    <row r="58" spans="1:16">
      <c r="A58" s="279" t="s">
        <v>81</v>
      </c>
      <c r="B58" s="279"/>
      <c r="C58" s="279"/>
      <c r="D58" s="279">
        <f>'将来負担比率（分子）の構造'!I$50</f>
        <v>10248</v>
      </c>
      <c r="E58" s="279"/>
      <c r="F58" s="279"/>
      <c r="G58" s="279">
        <f>'将来負担比率（分子）の構造'!J$50</f>
        <v>10422</v>
      </c>
      <c r="H58" s="279"/>
      <c r="I58" s="279"/>
      <c r="J58" s="279">
        <f>'将来負担比率（分子）の構造'!K$50</f>
        <v>9748</v>
      </c>
      <c r="K58" s="279"/>
      <c r="L58" s="279"/>
      <c r="M58" s="279">
        <f>'将来負担比率（分子）の構造'!L$50</f>
        <v>10213</v>
      </c>
      <c r="N58" s="279"/>
      <c r="O58" s="279"/>
      <c r="P58" s="279">
        <f>'将来負担比率（分子）の構造'!M$50</f>
        <v>10811</v>
      </c>
    </row>
    <row r="59" spans="1:16">
      <c r="A59" s="279" t="s">
        <v>78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74</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65</v>
      </c>
      <c r="B61" s="279">
        <f>'将来負担比率（分子）の構造'!I$46</f>
        <v>3</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c r="A62" s="279" t="s">
        <v>66</v>
      </c>
      <c r="B62" s="279">
        <f>'将来負担比率（分子）の構造'!I$45</f>
        <v>3394</v>
      </c>
      <c r="C62" s="279"/>
      <c r="D62" s="279"/>
      <c r="E62" s="279">
        <f>'将来負担比率（分子）の構造'!J$45</f>
        <v>3105</v>
      </c>
      <c r="F62" s="279"/>
      <c r="G62" s="279"/>
      <c r="H62" s="279">
        <f>'将来負担比率（分子）の構造'!K$45</f>
        <v>2561</v>
      </c>
      <c r="I62" s="279"/>
      <c r="J62" s="279"/>
      <c r="K62" s="279">
        <f>'将来負担比率（分子）の構造'!L$45</f>
        <v>2444</v>
      </c>
      <c r="L62" s="279"/>
      <c r="M62" s="279"/>
      <c r="N62" s="279">
        <f>'将来負担比率（分子）の構造'!M$45</f>
        <v>2496</v>
      </c>
      <c r="O62" s="279"/>
      <c r="P62" s="279"/>
    </row>
    <row r="63" spans="1:16">
      <c r="A63" s="279" t="s">
        <v>64</v>
      </c>
      <c r="B63" s="279">
        <f>'将来負担比率（分子）の構造'!I$44</f>
        <v>144</v>
      </c>
      <c r="C63" s="279"/>
      <c r="D63" s="279"/>
      <c r="E63" s="279">
        <f>'将来負担比率（分子）の構造'!J$44</f>
        <v>143</v>
      </c>
      <c r="F63" s="279"/>
      <c r="G63" s="279"/>
      <c r="H63" s="279">
        <f>'将来負担比率（分子）の構造'!K$44</f>
        <v>149</v>
      </c>
      <c r="I63" s="279"/>
      <c r="J63" s="279"/>
      <c r="K63" s="279">
        <f>'将来負担比率（分子）の構造'!L$44</f>
        <v>135</v>
      </c>
      <c r="L63" s="279"/>
      <c r="M63" s="279"/>
      <c r="N63" s="279">
        <f>'将来負担比率（分子）の構造'!M$44</f>
        <v>126</v>
      </c>
      <c r="O63" s="279"/>
      <c r="P63" s="279"/>
    </row>
    <row r="64" spans="1:16">
      <c r="A64" s="279" t="s">
        <v>63</v>
      </c>
      <c r="B64" s="279">
        <f>'将来負担比率（分子）の構造'!I$43</f>
        <v>2684</v>
      </c>
      <c r="C64" s="279"/>
      <c r="D64" s="279"/>
      <c r="E64" s="279">
        <f>'将来負担比率（分子）の構造'!J$43</f>
        <v>2599</v>
      </c>
      <c r="F64" s="279"/>
      <c r="G64" s="279"/>
      <c r="H64" s="279">
        <f>'将来負担比率（分子）の構造'!K$43</f>
        <v>2488</v>
      </c>
      <c r="I64" s="279"/>
      <c r="J64" s="279"/>
      <c r="K64" s="279">
        <f>'将来負担比率（分子）の構造'!L$43</f>
        <v>2493</v>
      </c>
      <c r="L64" s="279"/>
      <c r="M64" s="279"/>
      <c r="N64" s="279">
        <f>'将来負担比率（分子）の構造'!M$43</f>
        <v>2215</v>
      </c>
      <c r="O64" s="279"/>
      <c r="P64" s="279"/>
    </row>
    <row r="65" spans="1:16">
      <c r="A65" s="279" t="s">
        <v>57</v>
      </c>
      <c r="B65" s="279">
        <f>'将来負担比率（分子）の構造'!I$42</f>
        <v>314</v>
      </c>
      <c r="C65" s="279"/>
      <c r="D65" s="279"/>
      <c r="E65" s="279">
        <f>'将来負担比率（分子）の構造'!J$42</f>
        <v>283</v>
      </c>
      <c r="F65" s="279"/>
      <c r="G65" s="279"/>
      <c r="H65" s="279">
        <f>'将来負担比率（分子）の構造'!K$42</f>
        <v>254</v>
      </c>
      <c r="I65" s="279"/>
      <c r="J65" s="279"/>
      <c r="K65" s="279">
        <f>'将来負担比率（分子）の構造'!L$42</f>
        <v>252</v>
      </c>
      <c r="L65" s="279"/>
      <c r="M65" s="279"/>
      <c r="N65" s="279">
        <f>'将来負担比率（分子）の構造'!M$42</f>
        <v>198</v>
      </c>
      <c r="O65" s="279"/>
      <c r="P65" s="279"/>
    </row>
    <row r="66" spans="1:16">
      <c r="A66" s="279" t="s">
        <v>55</v>
      </c>
      <c r="B66" s="279">
        <f>'将来負担比率（分子）の構造'!I$41</f>
        <v>27369</v>
      </c>
      <c r="C66" s="279"/>
      <c r="D66" s="279"/>
      <c r="E66" s="279">
        <f>'将来負担比率（分子）の構造'!J$41</f>
        <v>26693</v>
      </c>
      <c r="F66" s="279"/>
      <c r="G66" s="279"/>
      <c r="H66" s="279">
        <f>'将来負担比率（分子）の構造'!K$41</f>
        <v>27121</v>
      </c>
      <c r="I66" s="279"/>
      <c r="J66" s="279"/>
      <c r="K66" s="279">
        <f>'将来負担比率（分子）の構造'!L$41</f>
        <v>26613</v>
      </c>
      <c r="L66" s="279"/>
      <c r="M66" s="279"/>
      <c r="N66" s="279">
        <f>'将来負担比率（分子）の構造'!M$41</f>
        <v>25666</v>
      </c>
      <c r="O66" s="279"/>
      <c r="P66" s="279"/>
    </row>
    <row r="67" spans="1:16">
      <c r="A67" s="279" t="s">
        <v>87</v>
      </c>
      <c r="B67" s="279" t="e">
        <f>NA()</f>
        <v>#N/A</v>
      </c>
      <c r="C67" s="279">
        <f>IF(ISNUMBER('将来負担比率（分子）の構造'!I$53),IF('将来負担比率（分子）の構造'!I$53&lt;0,0,'将来負担比率（分子）の構造'!I$53),NA())</f>
        <v>194</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c r="A70" s="282" t="s">
        <v>43</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115</v>
      </c>
      <c r="B72" s="283">
        <f>基金残高に係る経年分析!F55</f>
        <v>3021</v>
      </c>
      <c r="C72" s="283">
        <f>基金残高に係る経年分析!G55</f>
        <v>3140</v>
      </c>
      <c r="D72" s="283">
        <f>基金残高に係る経年分析!H55</f>
        <v>3065</v>
      </c>
    </row>
    <row r="73" spans="1:16">
      <c r="A73" s="281" t="s">
        <v>50</v>
      </c>
      <c r="B73" s="283">
        <f>基金残高に係る経年分析!F56</f>
        <v>706</v>
      </c>
      <c r="C73" s="283">
        <f>基金残高に係る経年分析!G56</f>
        <v>707</v>
      </c>
      <c r="D73" s="283">
        <f>基金残高に係る経年分析!H56</f>
        <v>708</v>
      </c>
    </row>
    <row r="74" spans="1:16">
      <c r="A74" s="281" t="s">
        <v>101</v>
      </c>
      <c r="B74" s="283">
        <f>基金残高に係る経年分析!F57</f>
        <v>5118</v>
      </c>
      <c r="C74" s="283">
        <f>基金残高に係る経年分析!G57</f>
        <v>5217</v>
      </c>
      <c r="D74" s="283">
        <f>基金残高に係る経年分析!H57</f>
        <v>5942</v>
      </c>
    </row>
  </sheetData>
  <sheetProtection algorithmName="SHA-512" hashValue="8pRQ3GZHoD7/lU5w+tOwz/JUjUk2DdHpgWfB40AXQ7+aC0WIvnxPJr4AX1VU4N5j3FWx6erYIpOU7d/HB9X5Rw==" saltValue="zE4pm2SfWzzsd5hi6TWtJ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2019-03-15T01:44:57Z</cp:lastPrinted>
  <dcterms:created xsi:type="dcterms:W3CDTF">2019-02-14T05:25:09Z</dcterms:created>
  <dcterms:modified xsi:type="dcterms:W3CDTF">2019-11-11T00:04:45Z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2019-03-12T02:01:42Z</vt:filetime>
  </property>
</Properties>
</file>